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320" windowHeight="7785" tabRatio="654" activeTab="0"/>
  </bookViews>
  <sheets>
    <sheet name="Hinweise" sheetId="1" r:id="rId1"/>
    <sheet name="Gerätegruppen" sheetId="2" r:id="rId2"/>
    <sheet name="Stromcheck" sheetId="3" r:id="rId3"/>
    <sheet name="graphische Darstellung" sheetId="4" r:id="rId4"/>
    <sheet name="Auswertung (Druck)" sheetId="5" r:id="rId5"/>
  </sheets>
  <definedNames>
    <definedName name="_xlnm.Print_Area" localSheetId="4">'Auswertung (Druck)'!$A$1:$I$67</definedName>
    <definedName name="_xlnm.Print_Area" localSheetId="2">'Stromcheck'!$A$1:$R$90</definedName>
  </definedNames>
  <calcPr fullCalcOnLoad="1"/>
</workbook>
</file>

<file path=xl/sharedStrings.xml><?xml version="1.0" encoding="utf-8"?>
<sst xmlns="http://schemas.openxmlformats.org/spreadsheetml/2006/main" count="730" uniqueCount="105">
  <si>
    <r>
      <t xml:space="preserve">Anbringung und Betrieb eines Strommessgerätes über einen möglichst langen und repräsentativen Zeitraum (z. B. eine Woche) oder über einen oder mehrere Arbeitszyklen (z. B. einen Waschgang bei einer Waschmaschine) und Ermittlung des Stromverbrauchs in kWh.
Hochrechnen auf ein Jahr z. B. über die Zahl der gewählten Zeitzyklen (z. B. Wochen) oder der Prozesse pro Jahr (z. B. 300 Waschgänge pro Jahr à 1 kWh.
            </t>
    </r>
    <r>
      <rPr>
        <b/>
        <sz val="11"/>
        <rFont val="Arial"/>
        <family val="2"/>
      </rPr>
      <t>Einsatz eines Strommessgerätes möglich</t>
    </r>
  </si>
  <si>
    <t>Anbringung eines Strommessgerätes und Ermittlung der Leistung (W oder kW).
Multiplikation der Leistung mit der Anzahl der jeweiligen Betriebsstunden (z. B. 365 Tage pro Jahr) ergibt den Stromverbrauch in Wh oder kWh pro Jahr</t>
  </si>
  <si>
    <t>€</t>
  </si>
  <si>
    <r>
      <t xml:space="preserve">Erfassung aller relevanten Stromverbraucher mit ihrer durchschnittlichen Leistung und ihren Jahresbetriebsstunden.
Die Jahresbetriebsstunden müssen Sie hier grob abschätzen.
Hochrechnung der jeweiligen Verbräuche auf ein Jahr und Addition der einzelnen Kleinverbraucher (z. B. der einzelnen Lampen) für den Gesamtverbrauch der Beleuchtung)
            </t>
    </r>
    <r>
      <rPr>
        <b/>
        <sz val="11"/>
        <rFont val="Arial"/>
        <family val="2"/>
      </rPr>
      <t>kein Einsatz eines Strommessgerätes möglich</t>
    </r>
  </si>
  <si>
    <t xml:space="preserve">            Einsatz eines Strommessgerätes möglich</t>
  </si>
  <si>
    <r>
      <t xml:space="preserve">Ermittlung der Gerätenennleistung (z. B. durch Ablesung der Betriebsstufe an ungeregelter Heizungspumpe; Wattangabe des Leuchtmittels) oder der durchschnittlichen Leistung (z. B. Leistungsanzeige an einer geregelten Pumpe); 
Alternativ für die Ermittlung der Gerätenennleistung: auf das Typenschild oder auf die Gebrauchsanleitung zurückgreifen oder beim Hersteller nachfragen.
Ermittlung der Betriebsstunden (z. B. Betriebzeit der Heizungspumpe oder der Lüftungsanlage) 
Hochrechnung auf ein Jahr durch Multiplikation der durchschnittlichen Gerätenennleistung mit der Zahl der jährlichen Betriebsstunden
            </t>
    </r>
    <r>
      <rPr>
        <b/>
        <sz val="11"/>
        <rFont val="Arial"/>
        <family val="2"/>
      </rPr>
      <t>kein Einsatz eines Strommessgerätes möglich</t>
    </r>
  </si>
  <si>
    <t>Ausgangswert Strompreis in EUR/kWh:</t>
  </si>
  <si>
    <r>
      <t xml:space="preserve">Wir freuen uns sehr, dass Sie sich für den großen Stromcheck des Bayerischen Landesamtes für Umwelt entschieden haben. Der Check ermöglicht Ihnen eine </t>
    </r>
    <r>
      <rPr>
        <b/>
        <sz val="10"/>
        <color indexed="8"/>
        <rFont val="Arial"/>
        <family val="2"/>
      </rPr>
      <t>umfangreiche Bestandsaufnahme</t>
    </r>
    <r>
      <rPr>
        <sz val="10"/>
        <color indexed="8"/>
        <rFont val="Arial"/>
        <family val="2"/>
      </rPr>
      <t xml:space="preserve"> Ihrer Stromverbraucher, verlangt aber auch einen gewissen zeitlichen Aufwand. Dafür erhalten Sie im Anschluss eine sehr genaue Übersicht über Ihre Stromverbraucher, deren Anteil an der Stromrechnung sowie die Möglichkeit, Einsparpotentiale zu identifizieren und zu berechnen. 
Um die Tabelle korrekt ausfüllen zu können, benötigen Sie unter anderem die </t>
    </r>
    <r>
      <rPr>
        <b/>
        <sz val="10"/>
        <color indexed="8"/>
        <rFont val="Arial"/>
        <family val="2"/>
      </rPr>
      <t>Verbräuche</t>
    </r>
    <r>
      <rPr>
        <sz val="10"/>
        <color indexed="8"/>
        <rFont val="Arial"/>
        <family val="2"/>
      </rPr>
      <t xml:space="preserve"> Ihrer Elektrogeräte. In der Regel müssen Sie diese mit Hilfe eines </t>
    </r>
    <r>
      <rPr>
        <b/>
        <sz val="10"/>
        <color indexed="8"/>
        <rFont val="Arial"/>
        <family val="2"/>
      </rPr>
      <t>Strommessgerätes</t>
    </r>
    <r>
      <rPr>
        <sz val="10"/>
        <color indexed="8"/>
        <rFont val="Arial"/>
        <family val="2"/>
      </rPr>
      <t xml:space="preserve"> herausfinden. Achten Sie dabei auf hochwertige Geräte, die auch im Leistungsbereich </t>
    </r>
    <r>
      <rPr>
        <b/>
        <sz val="10"/>
        <color indexed="8"/>
        <rFont val="Arial"/>
        <family val="2"/>
      </rPr>
      <t>unter 5 Watt</t>
    </r>
    <r>
      <rPr>
        <sz val="10"/>
        <color indexed="8"/>
        <rFont val="Arial"/>
        <family val="2"/>
      </rPr>
      <t xml:space="preserve"> genau messen! Solche Geräte können Sie sich bei verschiedenen Stellen ausleihen - in der Regel sogar kostenlos. Fragen Sie in Ihrer Gemeinde, bei Ihrem lokalen Naturschutzverband oder Ihrem Stromanbieter nach!
Lesen Sie nun zunächst die untenstehenden Hinweise aufmerksam durch. Im Tabellenblatt </t>
    </r>
    <r>
      <rPr>
        <b/>
        <sz val="10"/>
        <color indexed="8"/>
        <rFont val="Arial"/>
        <family val="2"/>
      </rPr>
      <t>"Stromcheck"</t>
    </r>
    <r>
      <rPr>
        <sz val="10"/>
        <color indexed="8"/>
        <rFont val="Arial"/>
        <family val="2"/>
      </rPr>
      <t xml:space="preserve"> können Sie anschließend die entsprechenden Felder ausfüllen.</t>
    </r>
  </si>
  <si>
    <r>
      <t>Testen Sie doch auch einmal den CO</t>
    </r>
    <r>
      <rPr>
        <u val="single"/>
        <vertAlign val="subscript"/>
        <sz val="10"/>
        <color indexed="12"/>
        <rFont val="Arial"/>
        <family val="2"/>
      </rPr>
      <t>2</t>
    </r>
    <r>
      <rPr>
        <u val="single"/>
        <sz val="10"/>
        <color indexed="12"/>
        <rFont val="Arial"/>
        <family val="2"/>
      </rPr>
      <t>-Rechner des Bayerischen Landesamtes für Umwelt!</t>
    </r>
  </si>
  <si>
    <t>Alte Heizungsumwälzpumpe gegen hocheffiziente austauschen lassen.
Warmwasserpumpem und andere Pumpen von Dauerbetrieb auf Zeitschaltuhrbetrieb oder individuellen Funkbetrieb umstellen.</t>
  </si>
  <si>
    <t>(Router, Modem, Telefon)</t>
  </si>
  <si>
    <t>Telekommunikation</t>
  </si>
  <si>
    <t>Verbrauch mit energie-effizienten Geräten in kWh pro Jahr</t>
  </si>
  <si>
    <t>Abwasserpumpe</t>
  </si>
  <si>
    <t>Gefrierschrank</t>
  </si>
  <si>
    <t>Telefon mit Anrufbeantworter</t>
  </si>
  <si>
    <t>Garagenmotor Standby</t>
  </si>
  <si>
    <t>Herd + Backofen</t>
  </si>
  <si>
    <t>h/a</t>
  </si>
  <si>
    <t>W</t>
  </si>
  <si>
    <t>kWh/Vorgang</t>
  </si>
  <si>
    <t>kWh/d</t>
  </si>
  <si>
    <t>Verbraucher/Gerät</t>
  </si>
  <si>
    <t>Haustechnik</t>
  </si>
  <si>
    <t>Beleuchtung</t>
  </si>
  <si>
    <t>Kommunikation/Medien</t>
  </si>
  <si>
    <t>Kühlen</t>
  </si>
  <si>
    <t>Waschen/Trocknen</t>
  </si>
  <si>
    <t>Trockner</t>
  </si>
  <si>
    <t>Anzahl der Trockenvorgänge pro Jahr</t>
  </si>
  <si>
    <t>Anzahl der Waschvorgänge pro Jahr</t>
  </si>
  <si>
    <t>kWh/a</t>
  </si>
  <si>
    <t>Garagenmotor in Betrieb</t>
  </si>
  <si>
    <t>elektrische Rollläden</t>
  </si>
  <si>
    <t>Radiorecorder/CD-Player</t>
  </si>
  <si>
    <t>Router für Telefon- und PC, DSL-Anschluss</t>
  </si>
  <si>
    <t>Fernseher</t>
  </si>
  <si>
    <t>Computer und  Drucker</t>
  </si>
  <si>
    <t>Laptop und Drucker</t>
  </si>
  <si>
    <t>Stromverbrauch pro Tag</t>
  </si>
  <si>
    <t>Stromverbrauch pro Jahr</t>
  </si>
  <si>
    <t>kwh/a</t>
  </si>
  <si>
    <t>kWh/Tag</t>
  </si>
  <si>
    <t>Waschmaschine</t>
  </si>
  <si>
    <t>Kühlschrank</t>
  </si>
  <si>
    <t>Tage pro Jahr</t>
  </si>
  <si>
    <t>Spülmaschine</t>
  </si>
  <si>
    <t>Stereoanlage</t>
  </si>
  <si>
    <t>mögliche Maßnahmen zur Stromeinsparung, Bemerkung</t>
  </si>
  <si>
    <t>Warmwasser-Zirkulationspumpe</t>
  </si>
  <si>
    <t>SAT-Receiver</t>
  </si>
  <si>
    <t>Kühlen/Gefrieren</t>
  </si>
  <si>
    <t>Stromverbrauch in kWh pro Jahr</t>
  </si>
  <si>
    <t>Anteil in %</t>
  </si>
  <si>
    <t>Haushaltsgeräte (klein)</t>
  </si>
  <si>
    <t>Anzahl der Spül-vorgänge pro Jahr</t>
  </si>
  <si>
    <t>Art des Verbrauchers</t>
  </si>
  <si>
    <t>Großgeräte Küche</t>
  </si>
  <si>
    <t>Bestandsaufnahme</t>
  </si>
  <si>
    <t>Verwendung von energieeffizienten Produkten</t>
  </si>
  <si>
    <t>Stromkosten ohne Grundgebühr</t>
  </si>
  <si>
    <t>Sparpotential</t>
  </si>
  <si>
    <t>GESAMT</t>
  </si>
  <si>
    <t>mögliche Einsparung in kWh pro Jahr</t>
  </si>
  <si>
    <t>mögliche Einsparung 
in € pro Jahr</t>
  </si>
  <si>
    <t>Betriebszeit
in Stunden pro Jahr</t>
  </si>
  <si>
    <t>Strom- verbrauch
in kWh pro Jahr</t>
  </si>
  <si>
    <t>Leistung des Verbrauchers in Watt</t>
  </si>
  <si>
    <t>Leistung des energieeffizienten Verbrauchers in Watt</t>
  </si>
  <si>
    <t>neuer Strom- verbrauch pro Jahr in kWh</t>
  </si>
  <si>
    <t>Strom- verbrauch in kWh pro Jahr</t>
  </si>
  <si>
    <t>Stromverbrauch des Gerätes in kWh pro Tag bzw. kWh pro Vorgang</t>
  </si>
  <si>
    <t>(Hier können Sie Ihren individuellen Strompreis eingeben)</t>
  </si>
  <si>
    <t>Hinweise:</t>
  </si>
  <si>
    <t>Kommunikation/ Medien</t>
  </si>
  <si>
    <t>Anzahl der Vorgänge pro Jahr</t>
  </si>
  <si>
    <t>Bei Neukauf auf geringen Stromverbrauch achten.
Sind wirklich alle Kleingeräte nötig?</t>
  </si>
  <si>
    <t>Betriebszeit in Tagen pro Jahr bzw. Vorgänge pro Jahr</t>
  </si>
  <si>
    <t>Herzlich willkommen beim Stromcheck des Landesamtes für Umwelt!</t>
  </si>
  <si>
    <t>mögliche Einsparung 
in % pro Jahr</t>
  </si>
  <si>
    <t>jährliche Stromkosten ohne Grundgebühr in €</t>
  </si>
  <si>
    <t>Übersicht Bestandsaufnahme</t>
  </si>
  <si>
    <t>weitere Haushaltgeräte (z. B. Mikrowelle, Bügeleisen, Mixer, Fön, Toaster, …) werden pauschal mit 10 % des Gesamtverbrauchs angenommen</t>
  </si>
  <si>
    <t>Heizungsumwälzpumpe</t>
  </si>
  <si>
    <t>Untertischboiler</t>
  </si>
  <si>
    <t>Durchlauferhitzer</t>
  </si>
  <si>
    <t>Geräte mit der besten Energieeffizienzklasse kaufen.
Betrieb nur bei voller Beladung.
Wenn möglich, Wäsche auf der Leine trocken lassen.
Waschmaschine ggf. an Warmwasseranschluss anschließen.
Wäsche wird auch bei niedrigeren Temperaturen sauber.</t>
  </si>
  <si>
    <t>Energiesparlampe oder LED einsetzen.
Licht ausschalten, wenn es nicht benötigt wird.</t>
  </si>
  <si>
    <t>Bei Neukauf die beste Effizienzklasse wählen.
Spülmaschine ggf. an Warmwasseranschluss anschließen.
Betrieb nur bei voller Beladung.</t>
  </si>
  <si>
    <t>Stand-by-Verbrauch mit Steckerleiste abschalten.
Beim Kauf eines Bildschirms auf geringen Stromverbrauch achten. 
Energiesparmodus von Fernseher und Computer optimal einstellen.</t>
  </si>
  <si>
    <t>Ältere Geräte gegen Geräte der Effizienzklasse A+++ ersetzen.
Geräte so klein wie möglich wählen.
Gefrierteil regelmäßig abtauen.
Der Wärmetauscher sollte gut belüftet sein, damit die Wärme entweichen kann.</t>
  </si>
  <si>
    <t>Heizlüfter</t>
  </si>
  <si>
    <t>Heizdecke</t>
  </si>
  <si>
    <t>elektrischer Rasenmäher</t>
  </si>
  <si>
    <t>Staubsauger</t>
  </si>
  <si>
    <t>Computer</t>
  </si>
  <si>
    <t xml:space="preserve">Beispiele: </t>
  </si>
  <si>
    <t>Beispiele:</t>
  </si>
  <si>
    <t>Zirkulationspumpe</t>
  </si>
  <si>
    <t>Lüftungsanlage</t>
  </si>
  <si>
    <t>Dauerbeleuchtung</t>
  </si>
  <si>
    <t>Elektroherd</t>
  </si>
  <si>
    <t>Raumbeleuchtung</t>
  </si>
  <si>
    <t>Elektroradiator</t>
  </si>
  <si>
    <r>
      <t xml:space="preserve">Tabellenblatt </t>
    </r>
    <r>
      <rPr>
        <b/>
        <u val="single"/>
        <sz val="10"/>
        <rFont val="Arial"/>
        <family val="2"/>
      </rPr>
      <t>"Gerätegruppen"</t>
    </r>
    <r>
      <rPr>
        <u val="single"/>
        <sz val="10"/>
        <rFont val="Arial"/>
        <family val="2"/>
      </rPr>
      <t>:</t>
    </r>
    <r>
      <rPr>
        <sz val="10"/>
        <rFont val="Arial"/>
        <family val="2"/>
      </rPr>
      <t xml:space="preserve">
Sollten Sie unsicher sein, wie Sie die Messungen der einzelnen Geräte durchführen müssen, finden Sie hier die notwendigen Erklärungen. 
</t>
    </r>
    <r>
      <rPr>
        <u val="single"/>
        <sz val="10"/>
        <rFont val="Arial"/>
        <family val="2"/>
      </rPr>
      <t xml:space="preserve">Tabellenblatt </t>
    </r>
    <r>
      <rPr>
        <b/>
        <u val="single"/>
        <sz val="10"/>
        <rFont val="Arial"/>
        <family val="2"/>
      </rPr>
      <t>"Stromcheck"</t>
    </r>
    <r>
      <rPr>
        <u val="single"/>
        <sz val="10"/>
        <rFont val="Arial"/>
        <family val="2"/>
      </rPr>
      <t>:</t>
    </r>
    <r>
      <rPr>
        <sz val="10"/>
        <rFont val="Arial"/>
        <family val="2"/>
      </rPr>
      <t xml:space="preserve">
Die Tabelle </t>
    </r>
    <r>
      <rPr>
        <b/>
        <sz val="10"/>
        <rFont val="Arial"/>
        <family val="2"/>
      </rPr>
      <t>Bestandsaufnahme</t>
    </r>
    <r>
      <rPr>
        <sz val="10"/>
        <rFont val="Arial"/>
        <family val="2"/>
      </rPr>
      <t xml:space="preserve"> hilft Ihnen, Ihren aktuellen Stromverbrauch zu ermitteln (gesamt und aufgeschlüsselt in einzelne Kategorien) sowie mögliche Einsparpotentiale zu identifizieren.
Zur besseren Unterscheidung besitzen die einzelnen Kategorien verschiedene Farben, die Sie in den Auswertetabellen und der Graphik wiederfinden werden. 
Bei den von Ihnen auszufüllenden Spalten sind die Überschriften </t>
    </r>
    <r>
      <rPr>
        <b/>
        <i/>
        <sz val="10"/>
        <color indexed="10"/>
        <rFont val="Arial"/>
        <family val="2"/>
      </rPr>
      <t>kursiv und rot</t>
    </r>
    <r>
      <rPr>
        <sz val="10"/>
        <rFont val="Arial"/>
        <family val="2"/>
      </rPr>
      <t xml:space="preserve"> markiert, die Wer</t>
    </r>
    <r>
      <rPr>
        <sz val="10"/>
        <color indexed="8"/>
        <rFont val="Arial"/>
        <family val="2"/>
      </rPr>
      <t>te in den anderen Spalten</t>
    </r>
    <r>
      <rPr>
        <sz val="10"/>
        <rFont val="Arial"/>
        <family val="2"/>
      </rPr>
      <t xml:space="preserve"> werden automatisch berechnet. 
Tragen Sie in die </t>
    </r>
    <r>
      <rPr>
        <b/>
        <sz val="10"/>
        <rFont val="Arial"/>
        <family val="2"/>
      </rPr>
      <t>Spalten B, C und E</t>
    </r>
    <r>
      <rPr>
        <sz val="10"/>
        <rFont val="Arial"/>
        <family val="2"/>
      </rPr>
      <t xml:space="preserve"> die jeweiligen Werte (beachten Sie dabei die Einheiten!!) und zusätzlich am Ende der Tabelle Ihren individuellen Strompreis ein. 
Nun werden alle relevanten Werte automatisch berechnet und zusätzlich übersichtlich tabellarisch (s. Tabellenblatt "Auswertung (Druck)") und graphisch (s. Tabellenblatt "graphische Darstellung") dargestellt.
Wenn Sie möchten, können Sie nun die Tabelle "Verwendung von energieeffizienten Produkten" ausfüllen. Der Stromverbrauch wird hier m</t>
    </r>
    <r>
      <rPr>
        <sz val="10"/>
        <color indexed="8"/>
        <rFont val="Arial"/>
        <family val="2"/>
      </rPr>
      <t>it der in der Tabelle "Bestandsaufnahme" angegebenen Betriebszeit 
automatisch berechnet.</t>
    </r>
    <r>
      <rPr>
        <sz val="10"/>
        <rFont val="Arial"/>
        <family val="2"/>
      </rPr>
      <t xml:space="preserve">
</t>
    </r>
    <r>
      <rPr>
        <u val="single"/>
        <sz val="10"/>
        <rFont val="Arial"/>
        <family val="2"/>
      </rPr>
      <t xml:space="preserve">Tabellenblatt </t>
    </r>
    <r>
      <rPr>
        <b/>
        <u val="single"/>
        <sz val="10"/>
        <rFont val="Arial"/>
        <family val="2"/>
      </rPr>
      <t>"graphische Darstellung"</t>
    </r>
    <r>
      <rPr>
        <u val="single"/>
        <sz val="10"/>
        <rFont val="Arial"/>
        <family val="2"/>
      </rPr>
      <t>:</t>
    </r>
    <r>
      <rPr>
        <sz val="10"/>
        <rFont val="Arial"/>
        <family val="2"/>
      </rPr>
      <t xml:space="preserve">
Hier finden Sie eine übersichtliche graphische Auswertung Ihres Stromchecks.
</t>
    </r>
    <r>
      <rPr>
        <u val="single"/>
        <sz val="10"/>
        <rFont val="Arial"/>
        <family val="2"/>
      </rPr>
      <t xml:space="preserve">Tabellenblatt </t>
    </r>
    <r>
      <rPr>
        <b/>
        <u val="single"/>
        <sz val="10"/>
        <rFont val="Arial"/>
        <family val="2"/>
      </rPr>
      <t>"Auswertung (Druck)"</t>
    </r>
    <r>
      <rPr>
        <u val="single"/>
        <sz val="10"/>
        <rFont val="Arial"/>
        <family val="2"/>
      </rPr>
      <t>:</t>
    </r>
    <r>
      <rPr>
        <sz val="10"/>
        <rFont val="Arial"/>
        <family val="2"/>
      </rPr>
      <t xml:space="preserve">
</t>
    </r>
    <r>
      <rPr>
        <sz val="10"/>
        <color indexed="8"/>
        <rFont val="Arial"/>
        <family val="2"/>
      </rPr>
      <t xml:space="preserve">Die Tabelle </t>
    </r>
    <r>
      <rPr>
        <b/>
        <sz val="10"/>
        <color indexed="8"/>
        <rFont val="Arial"/>
        <family val="2"/>
      </rPr>
      <t>Übersicht Bestandsaufnahme</t>
    </r>
    <r>
      <rPr>
        <sz val="10"/>
        <color indexed="8"/>
        <rFont val="Arial"/>
        <family val="2"/>
      </rPr>
      <t xml:space="preserve"> stellt eine Auswertung Ihrer im Tabellenblatt "Stromcheck" eingegebenen Werte dar und gibt Ihnen einen Überblick über die Verteilung des Stromverbrauchs in den
jeweiligen Katagorien.</t>
    </r>
    <r>
      <rPr>
        <sz val="10"/>
        <rFont val="Arial"/>
        <family val="2"/>
      </rPr>
      <t xml:space="preserve">
Die Tabelle </t>
    </r>
    <r>
      <rPr>
        <b/>
        <sz val="10"/>
        <rFont val="Arial"/>
        <family val="2"/>
      </rPr>
      <t>Sparpotential</t>
    </r>
    <r>
      <rPr>
        <sz val="10"/>
        <rFont val="Arial"/>
        <family val="2"/>
      </rPr>
      <t xml:space="preserve"> zeigt Ihnen nun an, wie viel Strom und Geld Sie bei der Verwendung energieeffizienter Produkte pro Jahr einsparen können, insgesamt und gegliedert nach den jeweiligen Kategorien.
Unterhalb dieser Tabellen sehen Sie ebenfalls die graphische Auswertung zum Ausdrucken.
Das Tabellenblatt "</t>
    </r>
    <r>
      <rPr>
        <b/>
        <sz val="10"/>
        <rFont val="Arial"/>
        <family val="2"/>
      </rPr>
      <t>Auswertung (Druck)</t>
    </r>
    <r>
      <rPr>
        <sz val="10"/>
        <rFont val="Arial"/>
        <family val="2"/>
      </rPr>
      <t>" ist zudem so aufgebaut, dass es bequem im Querformat auf zwei Seiten ausgedruckt werden kann. 
Informationen über energieeffiziente Geräte aus allen genannten Kategorien finden Sie unter</t>
    </r>
    <r>
      <rPr>
        <b/>
        <sz val="10"/>
        <rFont val="Arial"/>
        <family val="2"/>
      </rPr>
      <t xml:space="preserve"> www.ecotopten.de</t>
    </r>
    <r>
      <rPr>
        <sz val="10"/>
        <rFont val="Arial"/>
        <family val="2"/>
      </rPr>
      <t xml:space="preserve">. Hier erhalten Sie u. a. Informationen über Energieverbrauch und Kaufpreis der Neugeräte.
Zusätzlich bietet </t>
    </r>
    <r>
      <rPr>
        <b/>
        <sz val="10"/>
        <rFont val="Arial"/>
        <family val="2"/>
      </rPr>
      <t>Stiftung Warentest</t>
    </r>
    <r>
      <rPr>
        <sz val="10"/>
        <rFont val="Arial"/>
        <family val="2"/>
      </rPr>
      <t xml:space="preserve"> qualifizierte Test verschiedener Geräte auf Ihrer Homepage </t>
    </r>
    <r>
      <rPr>
        <b/>
        <sz val="10"/>
        <rFont val="Arial"/>
        <family val="2"/>
      </rPr>
      <t>www.test.de.</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</si>
</sst>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h:mm"/>
    <numFmt numFmtId="165" formatCode="d/m/yy"/>
    <numFmt numFmtId="166" formatCode="0.0"/>
    <numFmt numFmtId="167" formatCode="0.0000"/>
    <numFmt numFmtId="168" formatCode="0.000"/>
    <numFmt numFmtId="169" formatCode="dd/mm/yy"/>
    <numFmt numFmtId="170" formatCode="mmm\ yyyy"/>
    <numFmt numFmtId="171" formatCode="0.00000000"/>
    <numFmt numFmtId="172" formatCode="0.0000000"/>
    <numFmt numFmtId="173" formatCode="0.000000"/>
    <numFmt numFmtId="174" formatCode="0.00000"/>
    <numFmt numFmtId="175" formatCode="0.0%"/>
    <numFmt numFmtId="176" formatCode="0.000000000"/>
    <numFmt numFmtId="177" formatCode="0.0000000000"/>
    <numFmt numFmtId="178" formatCode="yyyy"/>
    <numFmt numFmtId="179" formatCode="m/d/yyyy"/>
    <numFmt numFmtId="180" formatCode="[$-407]mmm/\ yy;@"/>
    <numFmt numFmtId="181" formatCode="&quot;Ja&quot;;&quot;Ja&quot;;&quot;Nein&quot;"/>
    <numFmt numFmtId="182" formatCode="&quot;Wahr&quot;;&quot;Wahr&quot;;&quot;Falsch&quot;"/>
    <numFmt numFmtId="183" formatCode="&quot;Ein&quot;;&quot;Ein&quot;;&quot;Aus&quot;"/>
    <numFmt numFmtId="184" formatCode="[$€-2]\ #,##0.00_);[Red]\([$€-2]\ #,##0.00\)"/>
  </numFmts>
  <fonts count="78">
    <font>
      <sz val="10"/>
      <name val="Arial"/>
      <family val="0"/>
    </font>
    <font>
      <sz val="10"/>
      <color indexed="17"/>
      <name val="Arial"/>
      <family val="2"/>
    </font>
    <font>
      <b/>
      <sz val="10"/>
      <name val="Arial"/>
      <family val="2"/>
    </font>
    <font>
      <sz val="10"/>
      <color indexed="8"/>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1"/>
      <name val="Arial"/>
      <family val="2"/>
    </font>
    <font>
      <b/>
      <u val="single"/>
      <sz val="14"/>
      <name val="Arial"/>
      <family val="2"/>
    </font>
    <font>
      <b/>
      <i/>
      <sz val="14"/>
      <name val="Arial"/>
      <family val="2"/>
    </font>
    <font>
      <sz val="11"/>
      <name val="Arial"/>
      <family val="2"/>
    </font>
    <font>
      <sz val="8"/>
      <name val="Arial"/>
      <family val="2"/>
    </font>
    <font>
      <sz val="12"/>
      <name val="Arial"/>
      <family val="2"/>
    </font>
    <font>
      <b/>
      <i/>
      <sz val="12"/>
      <color indexed="10"/>
      <name val="Arial"/>
      <family val="2"/>
    </font>
    <font>
      <b/>
      <i/>
      <sz val="12"/>
      <name val="Arial"/>
      <family val="2"/>
    </font>
    <font>
      <b/>
      <sz val="9"/>
      <name val="Arial"/>
      <family val="2"/>
    </font>
    <font>
      <b/>
      <u val="single"/>
      <sz val="12"/>
      <name val="Arial"/>
      <family val="2"/>
    </font>
    <font>
      <b/>
      <sz val="8"/>
      <name val="Arial"/>
      <family val="2"/>
    </font>
    <font>
      <b/>
      <i/>
      <sz val="10"/>
      <color indexed="10"/>
      <name val="Arial"/>
      <family val="2"/>
    </font>
    <font>
      <b/>
      <sz val="18"/>
      <name val="Arial"/>
      <family val="2"/>
    </font>
    <font>
      <u val="single"/>
      <sz val="10"/>
      <name val="Arial"/>
      <family val="2"/>
    </font>
    <font>
      <b/>
      <u val="single"/>
      <sz val="10"/>
      <name val="Arial"/>
      <family val="2"/>
    </font>
    <font>
      <u val="single"/>
      <vertAlign val="subscript"/>
      <sz val="10"/>
      <color indexed="12"/>
      <name val="Arial"/>
      <family val="2"/>
    </font>
    <font>
      <sz val="11"/>
      <color indexed="10"/>
      <name val="Arial"/>
      <family val="2"/>
    </font>
    <font>
      <b/>
      <sz val="10"/>
      <color indexed="8"/>
      <name val="Arial"/>
      <family val="2"/>
    </font>
    <font>
      <sz val="11.75"/>
      <color indexed="8"/>
      <name val="Arial"/>
      <family val="2"/>
    </font>
    <font>
      <sz val="9.75"/>
      <color indexed="8"/>
      <name val="Arial"/>
      <family val="2"/>
    </font>
    <font>
      <sz val="9"/>
      <color indexed="8"/>
      <name val="Arial"/>
      <family val="2"/>
    </font>
    <font>
      <sz val="11"/>
      <color indexed="8"/>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1"/>
    </font>
    <font>
      <sz val="16"/>
      <color indexed="9"/>
      <name val="Arial"/>
      <family val="2"/>
    </font>
    <font>
      <sz val="18"/>
      <color indexed="9"/>
      <name val="Arial"/>
      <family val="2"/>
    </font>
    <font>
      <b/>
      <sz val="18"/>
      <color indexed="8"/>
      <name val="Arial"/>
      <family val="2"/>
    </font>
    <font>
      <b/>
      <sz val="16"/>
      <color indexed="8"/>
      <name val="Arial"/>
      <family val="2"/>
    </font>
    <font>
      <b/>
      <sz val="14"/>
      <color indexed="9"/>
      <name val="Arial"/>
      <family val="2"/>
    </font>
    <font>
      <b/>
      <sz val="9.75"/>
      <color indexed="8"/>
      <name val="Arial"/>
      <family val="2"/>
    </font>
    <font>
      <b/>
      <sz val="12"/>
      <color indexed="8"/>
      <name val="Arial"/>
      <family val="2"/>
    </font>
    <font>
      <sz val="8"/>
      <color indexed="8"/>
      <name val="Arial"/>
      <family val="2"/>
    </font>
    <font>
      <b/>
      <sz val="9"/>
      <color indexed="8"/>
      <name val="Arial"/>
      <family val="2"/>
    </font>
    <font>
      <b/>
      <sz val="11.2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0"/>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5C8395"/>
        <bgColor indexed="64"/>
      </patternFill>
    </fill>
    <fill>
      <patternFill patternType="solid">
        <fgColor rgb="FFFF0000"/>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
      <patternFill patternType="solid">
        <fgColor indexed="29"/>
        <bgColor indexed="64"/>
      </patternFill>
    </fill>
    <fill>
      <patternFill patternType="solid">
        <fgColor indexed="50"/>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color indexed="63"/>
      </right>
      <top style="thin">
        <color indexed="22"/>
      </top>
      <bottom style="thin">
        <color indexed="22"/>
      </bottom>
    </border>
    <border>
      <left style="medium"/>
      <right style="medium"/>
      <top style="thin">
        <color indexed="22"/>
      </top>
      <bottom style="thin">
        <color indexed="22"/>
      </bottom>
    </border>
    <border>
      <left>
        <color indexed="63"/>
      </left>
      <right>
        <color indexed="63"/>
      </right>
      <top style="medium"/>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thin">
        <color indexed="22"/>
      </bottom>
    </border>
    <border>
      <left>
        <color indexed="63"/>
      </left>
      <right style="medium"/>
      <top style="thin">
        <color indexed="22"/>
      </top>
      <bottom style="medium"/>
    </border>
    <border>
      <left>
        <color indexed="63"/>
      </left>
      <right style="medium"/>
      <top style="thin">
        <color indexed="22"/>
      </top>
      <bottom>
        <color indexed="63"/>
      </bottom>
    </border>
    <border>
      <left>
        <color indexed="63"/>
      </left>
      <right>
        <color indexed="63"/>
      </right>
      <top style="thin">
        <color indexed="22"/>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thin"/>
      <top style="medium"/>
      <bottom style="medium"/>
    </border>
    <border>
      <left style="medium"/>
      <right style="medium"/>
      <top style="medium"/>
      <bottom style="thin">
        <color indexed="22"/>
      </bottom>
    </border>
    <border>
      <left style="medium"/>
      <right style="medium"/>
      <top>
        <color indexed="63"/>
      </top>
      <bottom style="thin">
        <color indexed="22"/>
      </bottom>
    </border>
    <border>
      <left style="medium"/>
      <right style="medium"/>
      <top style="thin">
        <color indexed="22"/>
      </top>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8" fillId="0" borderId="0" applyNumberFormat="0" applyFill="0" applyBorder="0" applyAlignment="0" applyProtection="0"/>
    <xf numFmtId="41" fontId="0" fillId="0" borderId="0" applyFill="0" applyBorder="0" applyAlignment="0" applyProtection="0"/>
    <xf numFmtId="0" fontId="65" fillId="27" borderId="2" applyNumberFormat="0" applyAlignment="0" applyProtection="0"/>
    <xf numFmtId="0" fontId="66" fillId="0" borderId="3" applyNumberFormat="0" applyFill="0" applyAlignment="0" applyProtection="0"/>
    <xf numFmtId="2" fontId="1" fillId="28" borderId="4" applyProtection="0">
      <alignment horizontal="center"/>
    </xf>
    <xf numFmtId="2" fontId="1" fillId="29" borderId="5" applyProtection="0">
      <alignment horizontal="center"/>
    </xf>
    <xf numFmtId="0" fontId="67" fillId="0" borderId="0" applyNumberFormat="0" applyFill="0" applyBorder="0" applyAlignment="0" applyProtection="0"/>
    <xf numFmtId="0" fontId="68" fillId="30"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69" fillId="31" borderId="0" applyNumberFormat="0" applyBorder="0" applyAlignment="0" applyProtection="0"/>
    <xf numFmtId="0" fontId="0" fillId="32" borderId="6" applyNumberFormat="0" applyFont="0" applyAlignment="0" applyProtection="0"/>
    <xf numFmtId="9" fontId="0" fillId="0" borderId="0" applyFill="0" applyBorder="0" applyAlignment="0" applyProtection="0"/>
    <xf numFmtId="0" fontId="70" fillId="33" borderId="0" applyNumberFormat="0" applyBorder="0" applyAlignment="0" applyProtection="0"/>
    <xf numFmtId="0" fontId="68" fillId="34" borderId="0">
      <alignment/>
      <protection/>
    </xf>
    <xf numFmtId="0" fontId="10" fillId="35" borderId="7" applyFont="0" applyBorder="0" applyProtection="0">
      <alignment horizontal="left" wrapText="1"/>
    </xf>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0" fontId="76" fillId="0" borderId="0" applyNumberFormat="0" applyFill="0" applyBorder="0" applyAlignment="0" applyProtection="0"/>
    <xf numFmtId="0" fontId="77" fillId="36" borderId="12" applyNumberFormat="0" applyAlignment="0" applyProtection="0"/>
  </cellStyleXfs>
  <cellXfs count="398">
    <xf numFmtId="0" fontId="0" fillId="0" borderId="0" xfId="0" applyAlignment="1">
      <alignment/>
    </xf>
    <xf numFmtId="0" fontId="0" fillId="37" borderId="0" xfId="0" applyFont="1" applyFill="1" applyAlignment="1" applyProtection="1">
      <alignment vertical="center"/>
      <protection locked="0"/>
    </xf>
    <xf numFmtId="0" fontId="4" fillId="37" borderId="0" xfId="0" applyFont="1" applyFill="1" applyAlignment="1" applyProtection="1">
      <alignment vertical="center" wrapText="1"/>
      <protection locked="0"/>
    </xf>
    <xf numFmtId="0" fontId="4" fillId="37" borderId="0" xfId="0" applyFont="1" applyFill="1" applyAlignment="1" applyProtection="1">
      <alignment horizontal="right" vertical="center"/>
      <protection locked="0"/>
    </xf>
    <xf numFmtId="0" fontId="4" fillId="37" borderId="0" xfId="0" applyFont="1" applyFill="1" applyAlignment="1" applyProtection="1">
      <alignment vertical="center"/>
      <protection locked="0"/>
    </xf>
    <xf numFmtId="0" fontId="0" fillId="0" borderId="0" xfId="0" applyFont="1" applyAlignment="1" applyProtection="1">
      <alignment vertical="center"/>
      <protection locked="0"/>
    </xf>
    <xf numFmtId="0" fontId="6" fillId="37" borderId="0" xfId="0" applyFont="1" applyFill="1" applyAlignment="1" applyProtection="1">
      <alignment vertical="center" wrapText="1"/>
      <protection locked="0"/>
    </xf>
    <xf numFmtId="0" fontId="16" fillId="38" borderId="13"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39" borderId="14" xfId="0" applyFont="1" applyFill="1" applyBorder="1" applyAlignment="1" applyProtection="1">
      <alignment horizontal="right" vertical="center"/>
      <protection locked="0"/>
    </xf>
    <xf numFmtId="0" fontId="0" fillId="40" borderId="15" xfId="0" applyFont="1" applyFill="1" applyBorder="1" applyAlignment="1" applyProtection="1">
      <alignment vertical="center" wrapText="1"/>
      <protection locked="0"/>
    </xf>
    <xf numFmtId="0" fontId="16" fillId="38" borderId="16" xfId="0" applyFont="1" applyFill="1" applyBorder="1" applyAlignment="1" applyProtection="1">
      <alignment horizontal="center" vertical="center" wrapText="1"/>
      <protection locked="0"/>
    </xf>
    <xf numFmtId="0" fontId="0" fillId="41" borderId="17" xfId="0" applyFont="1" applyFill="1" applyBorder="1" applyAlignment="1" applyProtection="1">
      <alignment vertical="center" wrapText="1"/>
      <protection locked="0"/>
    </xf>
    <xf numFmtId="0" fontId="0" fillId="41" borderId="17" xfId="0" applyFont="1" applyFill="1" applyBorder="1" applyAlignment="1" applyProtection="1">
      <alignment horizontal="right" vertical="center"/>
      <protection locked="0"/>
    </xf>
    <xf numFmtId="0" fontId="0" fillId="41" borderId="18" xfId="0" applyFont="1" applyFill="1" applyBorder="1" applyAlignment="1" applyProtection="1">
      <alignment vertical="center"/>
      <protection locked="0"/>
    </xf>
    <xf numFmtId="0" fontId="0" fillId="41" borderId="19" xfId="0" applyFont="1" applyFill="1" applyBorder="1" applyAlignment="1" applyProtection="1">
      <alignment vertical="center" wrapText="1"/>
      <protection locked="0"/>
    </xf>
    <xf numFmtId="0" fontId="0" fillId="41" borderId="19" xfId="0" applyFont="1" applyFill="1" applyBorder="1" applyAlignment="1" applyProtection="1">
      <alignment horizontal="right" vertical="center"/>
      <protection locked="0"/>
    </xf>
    <xf numFmtId="0" fontId="0" fillId="41" borderId="20" xfId="0" applyFont="1" applyFill="1" applyBorder="1" applyAlignment="1" applyProtection="1">
      <alignment vertical="center"/>
      <protection locked="0"/>
    </xf>
    <xf numFmtId="0" fontId="0" fillId="41" borderId="14" xfId="0" applyFont="1" applyFill="1" applyBorder="1" applyAlignment="1" applyProtection="1">
      <alignment vertical="center" wrapText="1"/>
      <protection locked="0"/>
    </xf>
    <xf numFmtId="0" fontId="0" fillId="41" borderId="14" xfId="0" applyFont="1" applyFill="1" applyBorder="1" applyAlignment="1" applyProtection="1">
      <alignment horizontal="right" vertical="center"/>
      <protection locked="0"/>
    </xf>
    <xf numFmtId="0" fontId="0" fillId="41" borderId="21" xfId="0" applyFont="1" applyFill="1" applyBorder="1" applyAlignment="1" applyProtection="1">
      <alignment vertical="center"/>
      <protection locked="0"/>
    </xf>
    <xf numFmtId="0" fontId="0" fillId="41" borderId="14" xfId="0" applyFont="1" applyFill="1" applyBorder="1" applyAlignment="1" applyProtection="1">
      <alignment vertical="center"/>
      <protection locked="0"/>
    </xf>
    <xf numFmtId="0" fontId="0" fillId="39" borderId="14" xfId="0" applyFont="1" applyFill="1" applyBorder="1" applyAlignment="1" applyProtection="1">
      <alignment vertical="center" wrapText="1"/>
      <protection locked="0"/>
    </xf>
    <xf numFmtId="0" fontId="0" fillId="39" borderId="14" xfId="0" applyFont="1" applyFill="1" applyBorder="1" applyAlignment="1" applyProtection="1">
      <alignment horizontal="right" vertical="center"/>
      <protection locked="0"/>
    </xf>
    <xf numFmtId="0" fontId="0" fillId="39" borderId="21" xfId="0" applyFont="1" applyFill="1" applyBorder="1" applyAlignment="1" applyProtection="1">
      <alignment vertical="center"/>
      <protection locked="0"/>
    </xf>
    <xf numFmtId="0" fontId="0" fillId="39" borderId="14" xfId="0" applyFont="1" applyFill="1" applyBorder="1" applyAlignment="1" applyProtection="1">
      <alignment vertical="center"/>
      <protection locked="0"/>
    </xf>
    <xf numFmtId="0" fontId="0" fillId="42" borderId="14" xfId="0" applyFont="1" applyFill="1" applyBorder="1" applyAlignment="1" applyProtection="1">
      <alignment vertical="center" wrapText="1"/>
      <protection locked="0"/>
    </xf>
    <xf numFmtId="0" fontId="0" fillId="42" borderId="14" xfId="0" applyFont="1" applyFill="1" applyBorder="1" applyAlignment="1" applyProtection="1">
      <alignment horizontal="right" vertical="center"/>
      <protection locked="0"/>
    </xf>
    <xf numFmtId="0" fontId="0" fillId="42" borderId="21" xfId="0" applyFont="1" applyFill="1" applyBorder="1" applyAlignment="1" applyProtection="1">
      <alignment vertical="center"/>
      <protection locked="0"/>
    </xf>
    <xf numFmtId="0" fontId="0" fillId="42" borderId="14" xfId="0" applyFont="1" applyFill="1" applyBorder="1" applyAlignment="1" applyProtection="1">
      <alignment vertical="center"/>
      <protection locked="0"/>
    </xf>
    <xf numFmtId="0" fontId="0" fillId="42" borderId="22" xfId="0" applyFont="1" applyFill="1" applyBorder="1" applyAlignment="1" applyProtection="1">
      <alignment vertical="center" wrapText="1"/>
      <protection locked="0"/>
    </xf>
    <xf numFmtId="0" fontId="0" fillId="42" borderId="23" xfId="0" applyFont="1" applyFill="1" applyBorder="1" applyAlignment="1" applyProtection="1">
      <alignment horizontal="right" vertical="center"/>
      <protection locked="0"/>
    </xf>
    <xf numFmtId="0" fontId="0" fillId="42" borderId="24" xfId="0" applyFont="1" applyFill="1" applyBorder="1" applyAlignment="1" applyProtection="1">
      <alignment vertical="center"/>
      <protection locked="0"/>
    </xf>
    <xf numFmtId="0" fontId="0" fillId="42" borderId="2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2" fontId="0" fillId="0" borderId="0" xfId="0" applyNumberFormat="1" applyFont="1" applyAlignment="1" applyProtection="1">
      <alignment vertical="center"/>
      <protection locked="0"/>
    </xf>
    <xf numFmtId="0" fontId="0" fillId="37" borderId="0" xfId="0" applyFont="1" applyFill="1" applyAlignment="1" applyProtection="1">
      <alignment vertical="center"/>
      <protection/>
    </xf>
    <xf numFmtId="0" fontId="4" fillId="37" borderId="0" xfId="0" applyFont="1" applyFill="1" applyAlignment="1" applyProtection="1">
      <alignment vertical="center" wrapText="1"/>
      <protection/>
    </xf>
    <xf numFmtId="0" fontId="4" fillId="37" borderId="0" xfId="0" applyFont="1" applyFill="1" applyAlignment="1" applyProtection="1">
      <alignment horizontal="right" vertical="center"/>
      <protection/>
    </xf>
    <xf numFmtId="0" fontId="4" fillId="37" borderId="0" xfId="0" applyFont="1" applyFill="1" applyAlignment="1" applyProtection="1">
      <alignment vertical="center"/>
      <protection/>
    </xf>
    <xf numFmtId="2" fontId="0" fillId="37" borderId="0" xfId="0" applyNumberFormat="1" applyFont="1" applyFill="1" applyAlignment="1" applyProtection="1">
      <alignment vertical="center"/>
      <protection/>
    </xf>
    <xf numFmtId="0" fontId="6" fillId="37" borderId="0" xfId="0" applyFont="1" applyFill="1" applyAlignment="1" applyProtection="1">
      <alignment vertical="center" wrapText="1"/>
      <protection/>
    </xf>
    <xf numFmtId="0" fontId="16" fillId="38" borderId="13" xfId="0" applyFont="1" applyFill="1" applyBorder="1" applyAlignment="1" applyProtection="1">
      <alignment horizontal="center" vertical="center" wrapText="1"/>
      <protection/>
    </xf>
    <xf numFmtId="0" fontId="6" fillId="38" borderId="25" xfId="0" applyFont="1" applyFill="1" applyBorder="1" applyAlignment="1" applyProtection="1">
      <alignment horizontal="left" vertical="center" wrapText="1"/>
      <protection/>
    </xf>
    <xf numFmtId="0" fontId="6" fillId="38" borderId="26" xfId="0" applyFont="1" applyFill="1" applyBorder="1" applyAlignment="1" applyProtection="1">
      <alignment horizontal="center" vertical="center" wrapText="1"/>
      <protection/>
    </xf>
    <xf numFmtId="0" fontId="6" fillId="38" borderId="26" xfId="0" applyFont="1" applyFill="1" applyBorder="1" applyAlignment="1" applyProtection="1">
      <alignment horizontal="left" vertical="center" wrapText="1"/>
      <protection/>
    </xf>
    <xf numFmtId="2" fontId="6" fillId="38" borderId="13" xfId="0" applyNumberFormat="1"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2" fillId="39" borderId="14" xfId="0" applyFont="1" applyFill="1" applyBorder="1" applyAlignment="1" applyProtection="1">
      <alignment vertical="center"/>
      <protection/>
    </xf>
    <xf numFmtId="0" fontId="2" fillId="41" borderId="17" xfId="0" applyFont="1" applyFill="1" applyBorder="1" applyAlignment="1" applyProtection="1">
      <alignment vertical="center"/>
      <protection/>
    </xf>
    <xf numFmtId="0" fontId="2" fillId="41" borderId="19" xfId="0" applyFont="1" applyFill="1" applyBorder="1" applyAlignment="1" applyProtection="1">
      <alignment vertical="center"/>
      <protection/>
    </xf>
    <xf numFmtId="0" fontId="2" fillId="41" borderId="14" xfId="0" applyFont="1" applyFill="1" applyBorder="1" applyAlignment="1" applyProtection="1">
      <alignment vertical="center"/>
      <protection/>
    </xf>
    <xf numFmtId="0" fontId="2" fillId="42" borderId="14" xfId="0" applyFont="1" applyFill="1" applyBorder="1" applyAlignment="1" applyProtection="1">
      <alignment vertical="center"/>
      <protection/>
    </xf>
    <xf numFmtId="0" fontId="2" fillId="42" borderId="23" xfId="0" applyFont="1" applyFill="1" applyBorder="1" applyAlignment="1" applyProtection="1">
      <alignment vertical="center"/>
      <protection/>
    </xf>
    <xf numFmtId="0" fontId="0" fillId="38" borderId="2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0" fontId="0" fillId="37" borderId="0" xfId="0" applyNumberFormat="1" applyFont="1" applyFill="1" applyAlignment="1" applyProtection="1">
      <alignment vertical="center" wrapText="1"/>
      <protection/>
    </xf>
    <xf numFmtId="0" fontId="2" fillId="38" borderId="7" xfId="0" applyFont="1" applyFill="1" applyBorder="1" applyAlignment="1" applyProtection="1">
      <alignment vertical="center"/>
      <protection/>
    </xf>
    <xf numFmtId="0" fontId="5" fillId="38" borderId="16" xfId="0" applyFont="1" applyFill="1" applyBorder="1" applyAlignment="1" applyProtection="1">
      <alignment horizontal="right" vertical="center"/>
      <protection/>
    </xf>
    <xf numFmtId="0" fontId="2" fillId="38" borderId="16"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2" fillId="38" borderId="29" xfId="0" applyFont="1" applyFill="1" applyBorder="1" applyAlignment="1" applyProtection="1">
      <alignment horizontal="right" vertical="center"/>
      <protection/>
    </xf>
    <xf numFmtId="168" fontId="2" fillId="38" borderId="30" xfId="0" applyNumberFormat="1" applyFont="1" applyFill="1" applyBorder="1" applyAlignment="1" applyProtection="1">
      <alignment vertical="center"/>
      <protection/>
    </xf>
    <xf numFmtId="0" fontId="5" fillId="38" borderId="7" xfId="0" applyFont="1" applyFill="1" applyBorder="1" applyAlignment="1" applyProtection="1">
      <alignment vertical="center"/>
      <protection/>
    </xf>
    <xf numFmtId="1" fontId="2" fillId="38" borderId="0" xfId="0" applyNumberFormat="1"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4" fillId="38" borderId="31" xfId="0" applyFont="1" applyFill="1" applyBorder="1" applyAlignment="1" applyProtection="1">
      <alignment horizontal="right" vertical="center"/>
      <protection/>
    </xf>
    <xf numFmtId="0" fontId="0" fillId="38" borderId="31" xfId="0" applyFont="1" applyFill="1" applyBorder="1" applyAlignment="1" applyProtection="1">
      <alignment vertical="center"/>
      <protection/>
    </xf>
    <xf numFmtId="0" fontId="4" fillId="38" borderId="31" xfId="0" applyFont="1" applyFill="1" applyBorder="1" applyAlignment="1" applyProtection="1">
      <alignment vertical="center" wrapText="1"/>
      <protection/>
    </xf>
    <xf numFmtId="0" fontId="2" fillId="38" borderId="32" xfId="0" applyFont="1" applyFill="1" applyBorder="1" applyAlignment="1" applyProtection="1">
      <alignment horizontal="right" vertical="center"/>
      <protection/>
    </xf>
    <xf numFmtId="166" fontId="2" fillId="38" borderId="31" xfId="0" applyNumberFormat="1" applyFont="1" applyFill="1" applyBorder="1" applyAlignment="1" applyProtection="1">
      <alignment vertical="center"/>
      <protection/>
    </xf>
    <xf numFmtId="166" fontId="2" fillId="38" borderId="32" xfId="0" applyNumberFormat="1" applyFont="1" applyFill="1" applyBorder="1" applyAlignment="1" applyProtection="1">
      <alignment vertical="center"/>
      <protection/>
    </xf>
    <xf numFmtId="2" fontId="2" fillId="38" borderId="28" xfId="0" applyNumberFormat="1"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4" fillId="38" borderId="28" xfId="0" applyFont="1" applyFill="1" applyBorder="1" applyAlignment="1" applyProtection="1">
      <alignment vertical="center" wrapText="1"/>
      <protection/>
    </xf>
    <xf numFmtId="0" fontId="4" fillId="37" borderId="0" xfId="0" applyNumberFormat="1" applyFont="1" applyFill="1" applyAlignment="1" applyProtection="1">
      <alignment vertical="center" wrapText="1"/>
      <protection/>
    </xf>
    <xf numFmtId="0" fontId="4" fillId="37" borderId="0" xfId="0" applyNumberFormat="1" applyFont="1" applyFill="1" applyAlignment="1" applyProtection="1">
      <alignment horizontal="right" vertical="center" wrapText="1"/>
      <protection/>
    </xf>
    <xf numFmtId="0" fontId="0" fillId="39" borderId="33" xfId="0" applyFont="1" applyFill="1" applyBorder="1" applyAlignment="1" applyProtection="1">
      <alignment vertical="center"/>
      <protection/>
    </xf>
    <xf numFmtId="0" fontId="0" fillId="40" borderId="33" xfId="0" applyFont="1" applyFill="1" applyBorder="1" applyAlignment="1" applyProtection="1">
      <alignment vertical="center"/>
      <protection/>
    </xf>
    <xf numFmtId="0" fontId="0" fillId="41" borderId="34" xfId="0" applyFont="1" applyFill="1" applyBorder="1" applyAlignment="1" applyProtection="1">
      <alignment vertical="center" wrapText="1"/>
      <protection/>
    </xf>
    <xf numFmtId="0" fontId="0" fillId="41" borderId="35" xfId="0" applyFont="1" applyFill="1" applyBorder="1" applyAlignment="1" applyProtection="1">
      <alignment vertical="center" wrapText="1"/>
      <protection/>
    </xf>
    <xf numFmtId="0" fontId="0" fillId="41" borderId="33" xfId="0" applyFont="1" applyFill="1" applyBorder="1" applyAlignment="1" applyProtection="1">
      <alignment vertical="center" wrapText="1"/>
      <protection/>
    </xf>
    <xf numFmtId="0" fontId="0" fillId="39" borderId="33" xfId="0" applyFont="1" applyFill="1" applyBorder="1" applyAlignment="1" applyProtection="1">
      <alignment vertical="center" wrapText="1"/>
      <protection/>
    </xf>
    <xf numFmtId="0" fontId="0" fillId="42" borderId="33" xfId="0" applyFont="1" applyFill="1" applyBorder="1" applyAlignment="1" applyProtection="1">
      <alignment vertical="center" wrapText="1"/>
      <protection/>
    </xf>
    <xf numFmtId="0" fontId="0" fillId="42" borderId="36" xfId="0" applyFont="1" applyFill="1" applyBorder="1" applyAlignment="1" applyProtection="1">
      <alignment vertical="center" wrapText="1"/>
      <protection/>
    </xf>
    <xf numFmtId="0" fontId="6" fillId="38" borderId="29" xfId="0" applyFont="1" applyFill="1" applyBorder="1" applyAlignment="1" applyProtection="1">
      <alignment horizontal="left" vertical="center" wrapText="1"/>
      <protection/>
    </xf>
    <xf numFmtId="0" fontId="0" fillId="41" borderId="34" xfId="0" applyFont="1" applyFill="1" applyBorder="1" applyAlignment="1" applyProtection="1">
      <alignment vertical="center"/>
      <protection/>
    </xf>
    <xf numFmtId="0" fontId="0" fillId="41" borderId="35" xfId="0" applyFont="1" applyFill="1" applyBorder="1" applyAlignment="1" applyProtection="1">
      <alignment vertical="center"/>
      <protection/>
    </xf>
    <xf numFmtId="0" fontId="0" fillId="41" borderId="33"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42" borderId="33" xfId="0" applyFont="1" applyFill="1" applyBorder="1" applyAlignment="1" applyProtection="1">
      <alignment vertical="center"/>
      <protection/>
    </xf>
    <xf numFmtId="0" fontId="0" fillId="42" borderId="37" xfId="0"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9" xfId="0" applyNumberFormat="1" applyFont="1" applyFill="1" applyBorder="1" applyAlignment="1" applyProtection="1">
      <alignment vertical="center"/>
      <protection/>
    </xf>
    <xf numFmtId="168" fontId="0" fillId="39" borderId="35" xfId="0" applyNumberFormat="1" applyFont="1" applyFill="1" applyBorder="1" applyAlignment="1" applyProtection="1">
      <alignment vertical="center"/>
      <protection/>
    </xf>
    <xf numFmtId="0" fontId="6" fillId="38" borderId="16" xfId="0" applyFont="1" applyFill="1" applyBorder="1" applyAlignment="1" applyProtection="1">
      <alignment horizontal="left" vertical="center" wrapText="1"/>
      <protection/>
    </xf>
    <xf numFmtId="2" fontId="2" fillId="38" borderId="13" xfId="0" applyNumberFormat="1"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2" fontId="0" fillId="41" borderId="18" xfId="0" applyNumberFormat="1" applyFont="1" applyFill="1" applyBorder="1" applyAlignment="1" applyProtection="1">
      <alignment vertical="center"/>
      <protection/>
    </xf>
    <xf numFmtId="2" fontId="0" fillId="41" borderId="17" xfId="0" applyNumberFormat="1" applyFont="1" applyFill="1" applyBorder="1" applyAlignment="1" applyProtection="1">
      <alignment vertical="center"/>
      <protection/>
    </xf>
    <xf numFmtId="168" fontId="0" fillId="41" borderId="34" xfId="0" applyNumberFormat="1" applyFont="1" applyFill="1" applyBorder="1" applyAlignment="1" applyProtection="1">
      <alignment vertical="center"/>
      <protection/>
    </xf>
    <xf numFmtId="2" fontId="0" fillId="41" borderId="21" xfId="0" applyNumberFormat="1" applyFont="1" applyFill="1" applyBorder="1" applyAlignment="1" applyProtection="1">
      <alignment vertical="center"/>
      <protection/>
    </xf>
    <xf numFmtId="2" fontId="0" fillId="41" borderId="20" xfId="0" applyNumberFormat="1" applyFont="1" applyFill="1" applyBorder="1" applyAlignment="1" applyProtection="1">
      <alignment vertical="center"/>
      <protection/>
    </xf>
    <xf numFmtId="2" fontId="0" fillId="41" borderId="14" xfId="0" applyNumberFormat="1" applyFont="1" applyFill="1" applyBorder="1" applyAlignment="1" applyProtection="1">
      <alignment vertical="center"/>
      <protection/>
    </xf>
    <xf numFmtId="168" fontId="0" fillId="41" borderId="35" xfId="0" applyNumberFormat="1" applyFont="1" applyFill="1" applyBorder="1" applyAlignment="1" applyProtection="1">
      <alignment vertical="center"/>
      <protection/>
    </xf>
    <xf numFmtId="168" fontId="0" fillId="41" borderId="33" xfId="0" applyNumberFormat="1"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4" xfId="0" applyNumberFormat="1" applyFont="1" applyFill="1" applyBorder="1" applyAlignment="1" applyProtection="1">
      <alignment vertical="center"/>
      <protection/>
    </xf>
    <xf numFmtId="168" fontId="0" fillId="39" borderId="33" xfId="0" applyNumberFormat="1" applyFont="1" applyFill="1" applyBorder="1" applyAlignment="1" applyProtection="1">
      <alignment vertical="center"/>
      <protection/>
    </xf>
    <xf numFmtId="2" fontId="0" fillId="42" borderId="21" xfId="0" applyNumberFormat="1" applyFont="1" applyFill="1" applyBorder="1" applyAlignment="1" applyProtection="1">
      <alignment vertical="center"/>
      <protection/>
    </xf>
    <xf numFmtId="2" fontId="0" fillId="42" borderId="14" xfId="0" applyNumberFormat="1" applyFont="1" applyFill="1" applyBorder="1" applyAlignment="1" applyProtection="1">
      <alignment vertical="center"/>
      <protection/>
    </xf>
    <xf numFmtId="168" fontId="0" fillId="42" borderId="33" xfId="0" applyNumberFormat="1" applyFont="1" applyFill="1" applyBorder="1" applyAlignment="1" applyProtection="1">
      <alignment vertical="center"/>
      <protection/>
    </xf>
    <xf numFmtId="2" fontId="0" fillId="42" borderId="38" xfId="0" applyNumberFormat="1" applyFont="1" applyFill="1" applyBorder="1" applyAlignment="1" applyProtection="1">
      <alignment vertical="center"/>
      <protection/>
    </xf>
    <xf numFmtId="2" fontId="0" fillId="42" borderId="23" xfId="0" applyNumberFormat="1" applyFont="1" applyFill="1" applyBorder="1" applyAlignment="1" applyProtection="1">
      <alignment vertical="center"/>
      <protection/>
    </xf>
    <xf numFmtId="168" fontId="0" fillId="42" borderId="36" xfId="0" applyNumberFormat="1" applyFont="1" applyFill="1" applyBorder="1" applyAlignment="1" applyProtection="1">
      <alignment vertical="center"/>
      <protection/>
    </xf>
    <xf numFmtId="0" fontId="3" fillId="39" borderId="19" xfId="0" applyFont="1" applyFill="1" applyBorder="1" applyAlignment="1" applyProtection="1">
      <alignment vertical="center"/>
      <protection locked="0"/>
    </xf>
    <xf numFmtId="0" fontId="2" fillId="39" borderId="19"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20" xfId="0" applyNumberFormat="1" applyFont="1" applyFill="1" applyBorder="1" applyAlignment="1" applyProtection="1">
      <alignment vertical="center"/>
      <protection/>
    </xf>
    <xf numFmtId="0" fontId="0" fillId="40" borderId="14" xfId="0" applyFont="1" applyFill="1" applyBorder="1" applyAlignment="1" applyProtection="1">
      <alignment horizontal="right" vertical="center"/>
      <protection locked="0"/>
    </xf>
    <xf numFmtId="0" fontId="0" fillId="40" borderId="14" xfId="0" applyFont="1" applyFill="1" applyBorder="1" applyAlignment="1" applyProtection="1">
      <alignment vertical="center"/>
      <protection locked="0"/>
    </xf>
    <xf numFmtId="0" fontId="0" fillId="39" borderId="15" xfId="0" applyFont="1" applyFill="1" applyBorder="1" applyAlignment="1" applyProtection="1">
      <alignment vertical="center" wrapText="1"/>
      <protection locked="0"/>
    </xf>
    <xf numFmtId="0" fontId="0" fillId="39" borderId="14" xfId="0" applyFont="1" applyFill="1" applyBorder="1" applyAlignment="1" applyProtection="1">
      <alignment vertical="center"/>
      <protection locked="0"/>
    </xf>
    <xf numFmtId="0" fontId="13" fillId="43" borderId="0" xfId="0" applyFont="1" applyFill="1" applyAlignment="1" applyProtection="1">
      <alignment horizontal="right" vertical="center" wrapText="1"/>
      <protection/>
    </xf>
    <xf numFmtId="0" fontId="16" fillId="38" borderId="7" xfId="0" applyFont="1" applyFill="1" applyBorder="1" applyAlignment="1" applyProtection="1">
      <alignment horizontal="center" vertical="center" wrapText="1"/>
      <protection locked="0"/>
    </xf>
    <xf numFmtId="0" fontId="16" fillId="38" borderId="39" xfId="0" applyFont="1" applyFill="1" applyBorder="1" applyAlignment="1" applyProtection="1">
      <alignment horizontal="center" vertical="center" wrapText="1"/>
      <protection/>
    </xf>
    <xf numFmtId="0" fontId="6" fillId="38" borderId="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locked="0"/>
    </xf>
    <xf numFmtId="0" fontId="18" fillId="44" borderId="39" xfId="0" applyNumberFormat="1" applyFont="1" applyFill="1" applyBorder="1" applyAlignment="1" applyProtection="1">
      <alignment horizontal="center" vertical="center" wrapText="1"/>
      <protection/>
    </xf>
    <xf numFmtId="0" fontId="18" fillId="44" borderId="40" xfId="0" applyNumberFormat="1" applyFont="1" applyFill="1" applyBorder="1" applyAlignment="1" applyProtection="1">
      <alignment horizontal="center" vertical="center" wrapText="1"/>
      <protection/>
    </xf>
    <xf numFmtId="0" fontId="18" fillId="44" borderId="41" xfId="0" applyNumberFormat="1" applyFont="1" applyFill="1" applyBorder="1" applyAlignment="1" applyProtection="1">
      <alignment horizontal="center" vertical="center" wrapText="1"/>
      <protection/>
    </xf>
    <xf numFmtId="0" fontId="18" fillId="39" borderId="42" xfId="0" applyNumberFormat="1" applyFont="1" applyFill="1" applyBorder="1" applyAlignment="1" applyProtection="1">
      <alignment vertical="center" wrapText="1"/>
      <protection/>
    </xf>
    <xf numFmtId="0" fontId="18" fillId="40" borderId="42" xfId="0" applyNumberFormat="1" applyFont="1" applyFill="1" applyBorder="1" applyAlignment="1" applyProtection="1">
      <alignment vertical="center" wrapText="1"/>
      <protection/>
    </xf>
    <xf numFmtId="0" fontId="18" fillId="42" borderId="42" xfId="0" applyNumberFormat="1" applyFont="1" applyFill="1" applyBorder="1" applyAlignment="1" applyProtection="1">
      <alignment vertical="center" wrapText="1"/>
      <protection/>
    </xf>
    <xf numFmtId="0" fontId="18" fillId="41" borderId="43" xfId="0" applyNumberFormat="1" applyFont="1" applyFill="1" applyBorder="1" applyAlignment="1" applyProtection="1">
      <alignment vertical="center" wrapText="1"/>
      <protection/>
    </xf>
    <xf numFmtId="0" fontId="18" fillId="44" borderId="39" xfId="0" applyFont="1" applyFill="1" applyBorder="1" applyAlignment="1" applyProtection="1">
      <alignment vertical="center" wrapText="1"/>
      <protection/>
    </xf>
    <xf numFmtId="0" fontId="18" fillId="44" borderId="44" xfId="0" applyFont="1" applyFill="1" applyBorder="1" applyAlignment="1" applyProtection="1">
      <alignment vertical="center"/>
      <protection/>
    </xf>
    <xf numFmtId="0" fontId="18" fillId="44" borderId="45" xfId="0" applyNumberFormat="1" applyFont="1" applyFill="1" applyBorder="1" applyAlignment="1" applyProtection="1">
      <alignment horizontal="center" vertical="center" wrapText="1"/>
      <protection/>
    </xf>
    <xf numFmtId="0" fontId="0" fillId="44" borderId="13" xfId="0" applyFont="1" applyFill="1" applyBorder="1" applyAlignment="1" applyProtection="1">
      <alignment vertical="center"/>
      <protection/>
    </xf>
    <xf numFmtId="0" fontId="0" fillId="44" borderId="26" xfId="0" applyFill="1" applyBorder="1" applyAlignment="1">
      <alignment/>
    </xf>
    <xf numFmtId="0" fontId="0" fillId="44" borderId="25" xfId="0" applyFill="1" applyBorder="1" applyAlignment="1">
      <alignment/>
    </xf>
    <xf numFmtId="0" fontId="2" fillId="44" borderId="13" xfId="0" applyFont="1" applyFill="1" applyBorder="1" applyAlignment="1" applyProtection="1">
      <alignment vertical="center"/>
      <protection/>
    </xf>
    <xf numFmtId="2" fontId="0" fillId="40" borderId="14" xfId="0" applyNumberFormat="1" applyFont="1" applyFill="1" applyBorder="1" applyAlignment="1" applyProtection="1">
      <alignment vertical="center"/>
      <protection locked="0"/>
    </xf>
    <xf numFmtId="2" fontId="0" fillId="40" borderId="14" xfId="0" applyNumberFormat="1" applyFont="1" applyFill="1" applyBorder="1" applyAlignment="1" applyProtection="1">
      <alignment horizontal="right" vertical="center"/>
      <protection locked="0"/>
    </xf>
    <xf numFmtId="0" fontId="0" fillId="0" borderId="0" xfId="0" applyBorder="1" applyAlignment="1">
      <alignment/>
    </xf>
    <xf numFmtId="0" fontId="0" fillId="45" borderId="0" xfId="0" applyFill="1" applyAlignment="1">
      <alignment/>
    </xf>
    <xf numFmtId="0" fontId="0" fillId="45" borderId="0" xfId="0" applyFont="1" applyFill="1" applyAlignment="1" applyProtection="1">
      <alignment vertical="center"/>
      <protection/>
    </xf>
    <xf numFmtId="0" fontId="4" fillId="45" borderId="0" xfId="0" applyFont="1" applyFill="1" applyAlignment="1" applyProtection="1">
      <alignment vertical="center" wrapText="1"/>
      <protection/>
    </xf>
    <xf numFmtId="0" fontId="4" fillId="45" borderId="0" xfId="0" applyFont="1" applyFill="1" applyAlignment="1" applyProtection="1">
      <alignment horizontal="right" vertical="center"/>
      <protection/>
    </xf>
    <xf numFmtId="0" fontId="4" fillId="45" borderId="0" xfId="0" applyFont="1" applyFill="1" applyAlignment="1" applyProtection="1">
      <alignment vertical="center"/>
      <protection/>
    </xf>
    <xf numFmtId="0" fontId="0" fillId="0" borderId="0" xfId="0" applyFill="1" applyAlignment="1">
      <alignment/>
    </xf>
    <xf numFmtId="0" fontId="13" fillId="0" borderId="0" xfId="0" applyFont="1" applyFill="1" applyAlignment="1">
      <alignment/>
    </xf>
    <xf numFmtId="0" fontId="11" fillId="45" borderId="0" xfId="0" applyFont="1" applyFill="1" applyAlignment="1" applyProtection="1">
      <alignment vertical="center"/>
      <protection/>
    </xf>
    <xf numFmtId="2" fontId="0" fillId="45" borderId="0" xfId="0" applyNumberFormat="1" applyFont="1" applyFill="1" applyAlignment="1" applyProtection="1">
      <alignment vertical="center"/>
      <protection/>
    </xf>
    <xf numFmtId="0" fontId="13" fillId="45" borderId="0" xfId="0" applyFont="1" applyFill="1" applyAlignment="1" applyProtection="1">
      <alignment vertical="center"/>
      <protection/>
    </xf>
    <xf numFmtId="0" fontId="2" fillId="46" borderId="14" xfId="0" applyFont="1" applyFill="1" applyBorder="1" applyAlignment="1" applyProtection="1">
      <alignment vertical="center"/>
      <protection/>
    </xf>
    <xf numFmtId="0" fontId="0" fillId="46" borderId="15" xfId="0" applyFont="1" applyFill="1" applyBorder="1" applyAlignment="1" applyProtection="1">
      <alignment vertical="center" wrapText="1"/>
      <protection locked="0"/>
    </xf>
    <xf numFmtId="0" fontId="0" fillId="46" borderId="14" xfId="0" applyFont="1" applyFill="1" applyBorder="1" applyAlignment="1" applyProtection="1">
      <alignment horizontal="right" vertical="center"/>
      <protection locked="0"/>
    </xf>
    <xf numFmtId="0" fontId="0" fillId="46" borderId="33" xfId="0" applyFont="1" applyFill="1" applyBorder="1" applyAlignment="1" applyProtection="1">
      <alignment vertical="center"/>
      <protection/>
    </xf>
    <xf numFmtId="0" fontId="0" fillId="46" borderId="14" xfId="0" applyFont="1" applyFill="1" applyBorder="1" applyAlignment="1" applyProtection="1">
      <alignment vertical="center"/>
      <protection locked="0"/>
    </xf>
    <xf numFmtId="2" fontId="0" fillId="46" borderId="14" xfId="0" applyNumberFormat="1" applyFont="1" applyFill="1" applyBorder="1" applyAlignment="1" applyProtection="1">
      <alignment vertical="center"/>
      <protection/>
    </xf>
    <xf numFmtId="168" fontId="0" fillId="46" borderId="33" xfId="0" applyNumberFormat="1" applyFont="1" applyFill="1" applyBorder="1" applyAlignment="1" applyProtection="1">
      <alignment vertical="center"/>
      <protection/>
    </xf>
    <xf numFmtId="0" fontId="3" fillId="46" borderId="19" xfId="0" applyFont="1" applyFill="1" applyBorder="1" applyAlignment="1" applyProtection="1">
      <alignment vertical="center"/>
      <protection locked="0"/>
    </xf>
    <xf numFmtId="2" fontId="0" fillId="46" borderId="21" xfId="0" applyNumberFormat="1" applyFont="1" applyFill="1" applyBorder="1" applyAlignment="1" applyProtection="1">
      <alignment vertical="center"/>
      <protection/>
    </xf>
    <xf numFmtId="0" fontId="3" fillId="46" borderId="15" xfId="0" applyFont="1" applyFill="1" applyBorder="1" applyAlignment="1" applyProtection="1">
      <alignment vertical="center" wrapText="1"/>
      <protection locked="0"/>
    </xf>
    <xf numFmtId="0" fontId="2" fillId="47" borderId="17" xfId="0" applyFont="1" applyFill="1" applyBorder="1" applyAlignment="1" applyProtection="1">
      <alignment vertical="center"/>
      <protection/>
    </xf>
    <xf numFmtId="0" fontId="0" fillId="47" borderId="46" xfId="0" applyFont="1" applyFill="1" applyBorder="1" applyAlignment="1" applyProtection="1">
      <alignment vertical="center" wrapText="1"/>
      <protection locked="0"/>
    </xf>
    <xf numFmtId="0" fontId="0" fillId="47" borderId="17" xfId="0" applyFont="1" applyFill="1" applyBorder="1" applyAlignment="1" applyProtection="1">
      <alignment horizontal="right" vertical="center"/>
      <protection locked="0"/>
    </xf>
    <xf numFmtId="0" fontId="0" fillId="47" borderId="34" xfId="0" applyFont="1" applyFill="1" applyBorder="1" applyAlignment="1" applyProtection="1">
      <alignment vertical="center"/>
      <protection/>
    </xf>
    <xf numFmtId="0" fontId="0" fillId="47" borderId="17" xfId="0" applyFont="1" applyFill="1" applyBorder="1" applyAlignment="1" applyProtection="1">
      <alignment vertical="center"/>
      <protection locked="0"/>
    </xf>
    <xf numFmtId="2" fontId="0" fillId="47" borderId="17" xfId="0" applyNumberFormat="1" applyFont="1" applyFill="1" applyBorder="1" applyAlignment="1" applyProtection="1">
      <alignment vertical="center"/>
      <protection/>
    </xf>
    <xf numFmtId="168" fontId="0" fillId="47" borderId="34" xfId="0" applyNumberFormat="1" applyFont="1" applyFill="1" applyBorder="1" applyAlignment="1" applyProtection="1">
      <alignment vertical="center"/>
      <protection/>
    </xf>
    <xf numFmtId="2" fontId="0" fillId="47" borderId="18" xfId="0" applyNumberFormat="1" applyFont="1" applyFill="1" applyBorder="1" applyAlignment="1" applyProtection="1">
      <alignment vertical="center"/>
      <protection/>
    </xf>
    <xf numFmtId="0" fontId="2" fillId="47" borderId="14" xfId="0" applyFont="1" applyFill="1" applyBorder="1" applyAlignment="1" applyProtection="1">
      <alignment vertical="center"/>
      <protection/>
    </xf>
    <xf numFmtId="0" fontId="0" fillId="47" borderId="15" xfId="0" applyFont="1" applyFill="1" applyBorder="1" applyAlignment="1" applyProtection="1">
      <alignment vertical="center" wrapText="1"/>
      <protection locked="0"/>
    </xf>
    <xf numFmtId="0" fontId="0" fillId="47" borderId="14" xfId="0" applyFont="1" applyFill="1" applyBorder="1" applyAlignment="1" applyProtection="1">
      <alignment horizontal="right" vertical="center"/>
      <protection locked="0"/>
    </xf>
    <xf numFmtId="0" fontId="0" fillId="47" borderId="33" xfId="0" applyFont="1" applyFill="1" applyBorder="1" applyAlignment="1" applyProtection="1">
      <alignment vertical="center"/>
      <protection/>
    </xf>
    <xf numFmtId="0" fontId="0" fillId="47" borderId="14" xfId="0" applyFont="1" applyFill="1" applyBorder="1" applyAlignment="1" applyProtection="1">
      <alignment vertical="center"/>
      <protection locked="0"/>
    </xf>
    <xf numFmtId="2" fontId="0" fillId="47" borderId="14" xfId="0" applyNumberFormat="1" applyFont="1" applyFill="1" applyBorder="1" applyAlignment="1" applyProtection="1">
      <alignment vertical="center"/>
      <protection/>
    </xf>
    <xf numFmtId="168" fontId="0" fillId="47" borderId="33" xfId="0" applyNumberFormat="1" applyFont="1" applyFill="1" applyBorder="1" applyAlignment="1" applyProtection="1">
      <alignment vertical="center"/>
      <protection/>
    </xf>
    <xf numFmtId="0" fontId="3" fillId="47" borderId="19" xfId="0" applyFont="1" applyFill="1" applyBorder="1" applyAlignment="1" applyProtection="1">
      <alignment vertical="center"/>
      <protection locked="0"/>
    </xf>
    <xf numFmtId="2" fontId="0" fillId="47" borderId="21" xfId="0" applyNumberFormat="1" applyFont="1" applyFill="1" applyBorder="1" applyAlignment="1" applyProtection="1">
      <alignment vertical="center"/>
      <protection/>
    </xf>
    <xf numFmtId="0" fontId="3" fillId="47" borderId="15" xfId="0" applyFont="1" applyFill="1" applyBorder="1" applyAlignment="1" applyProtection="1">
      <alignment vertical="center" wrapText="1"/>
      <protection locked="0"/>
    </xf>
    <xf numFmtId="0" fontId="3" fillId="47" borderId="14" xfId="0" applyFont="1" applyFill="1" applyBorder="1" applyAlignment="1" applyProtection="1">
      <alignment horizontal="right" vertical="center"/>
      <protection locked="0"/>
    </xf>
    <xf numFmtId="0" fontId="3" fillId="47" borderId="14" xfId="0" applyFont="1" applyFill="1" applyBorder="1" applyAlignment="1" applyProtection="1">
      <alignment vertical="center"/>
      <protection locked="0"/>
    </xf>
    <xf numFmtId="0" fontId="2" fillId="48" borderId="19" xfId="0" applyFont="1" applyFill="1" applyBorder="1" applyAlignment="1" applyProtection="1">
      <alignment vertical="center"/>
      <protection locked="0"/>
    </xf>
    <xf numFmtId="0" fontId="3" fillId="48" borderId="47" xfId="0" applyFont="1" applyFill="1" applyBorder="1" applyAlignment="1" applyProtection="1">
      <alignment vertical="center" wrapText="1"/>
      <protection locked="0"/>
    </xf>
    <xf numFmtId="0" fontId="3" fillId="48" borderId="20" xfId="0" applyFont="1" applyFill="1" applyBorder="1" applyAlignment="1" applyProtection="1">
      <alignment horizontal="right" vertical="center"/>
      <protection locked="0"/>
    </xf>
    <xf numFmtId="0" fontId="0" fillId="48" borderId="20" xfId="0" applyFont="1" applyFill="1" applyBorder="1" applyAlignment="1" applyProtection="1">
      <alignment vertical="center"/>
      <protection/>
    </xf>
    <xf numFmtId="0" fontId="3" fillId="48" borderId="19" xfId="0" applyFont="1" applyFill="1" applyBorder="1" applyAlignment="1" applyProtection="1">
      <alignment vertical="center"/>
      <protection locked="0"/>
    </xf>
    <xf numFmtId="0" fontId="0" fillId="48" borderId="35" xfId="0" applyFont="1" applyFill="1" applyBorder="1" applyAlignment="1" applyProtection="1">
      <alignment vertical="center"/>
      <protection/>
    </xf>
    <xf numFmtId="0" fontId="3" fillId="48" borderId="14" xfId="0" applyFont="1" applyFill="1" applyBorder="1" applyAlignment="1" applyProtection="1">
      <alignment vertical="center"/>
      <protection locked="0"/>
    </xf>
    <xf numFmtId="2" fontId="0" fillId="48" borderId="19" xfId="0" applyNumberFormat="1" applyFont="1" applyFill="1" applyBorder="1" applyAlignment="1" applyProtection="1">
      <alignment vertical="center"/>
      <protection/>
    </xf>
    <xf numFmtId="168" fontId="0" fillId="48" borderId="35" xfId="0" applyNumberFormat="1" applyFont="1" applyFill="1" applyBorder="1" applyAlignment="1" applyProtection="1">
      <alignment vertical="center"/>
      <protection/>
    </xf>
    <xf numFmtId="2" fontId="0" fillId="48" borderId="20" xfId="0" applyNumberFormat="1" applyFont="1" applyFill="1" applyBorder="1" applyAlignment="1" applyProtection="1">
      <alignment vertical="center"/>
      <protection/>
    </xf>
    <xf numFmtId="0" fontId="2" fillId="48" borderId="14" xfId="0" applyFont="1" applyFill="1" applyBorder="1" applyAlignment="1" applyProtection="1">
      <alignment vertical="center"/>
      <protection locked="0"/>
    </xf>
    <xf numFmtId="0" fontId="0" fillId="48" borderId="15" xfId="0" applyFont="1" applyFill="1" applyBorder="1" applyAlignment="1" applyProtection="1">
      <alignment vertical="center" wrapText="1"/>
      <protection locked="0"/>
    </xf>
    <xf numFmtId="0" fontId="0" fillId="48" borderId="21" xfId="0" applyFont="1" applyFill="1" applyBorder="1" applyAlignment="1" applyProtection="1">
      <alignment horizontal="right" vertical="center"/>
      <protection locked="0"/>
    </xf>
    <xf numFmtId="0" fontId="0" fillId="48" borderId="21" xfId="0" applyFont="1" applyFill="1" applyBorder="1" applyAlignment="1" applyProtection="1">
      <alignment vertical="center"/>
      <protection/>
    </xf>
    <xf numFmtId="0" fontId="0" fillId="48" borderId="14" xfId="0" applyFont="1" applyFill="1" applyBorder="1" applyAlignment="1" applyProtection="1">
      <alignment vertical="center"/>
      <protection locked="0"/>
    </xf>
    <xf numFmtId="0" fontId="0" fillId="48" borderId="33" xfId="0" applyFont="1" applyFill="1" applyBorder="1" applyAlignment="1" applyProtection="1">
      <alignment vertical="center"/>
      <protection/>
    </xf>
    <xf numFmtId="0" fontId="2" fillId="48" borderId="19" xfId="0" applyFont="1" applyFill="1" applyBorder="1" applyAlignment="1" applyProtection="1">
      <alignment vertical="center"/>
      <protection/>
    </xf>
    <xf numFmtId="0" fontId="3" fillId="48" borderId="15" xfId="0" applyFont="1" applyFill="1" applyBorder="1" applyAlignment="1" applyProtection="1">
      <alignment vertical="center" wrapText="1"/>
      <protection locked="0"/>
    </xf>
    <xf numFmtId="0" fontId="3" fillId="48" borderId="21" xfId="0" applyFont="1" applyFill="1" applyBorder="1" applyAlignment="1" applyProtection="1">
      <alignment horizontal="right" vertical="center"/>
      <protection locked="0"/>
    </xf>
    <xf numFmtId="0" fontId="2" fillId="48" borderId="14"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3" fillId="48" borderId="48" xfId="0" applyFont="1" applyFill="1" applyBorder="1" applyAlignment="1" applyProtection="1">
      <alignment vertical="center" wrapText="1"/>
      <protection locked="0"/>
    </xf>
    <xf numFmtId="0" fontId="3" fillId="48" borderId="38" xfId="0" applyFont="1" applyFill="1" applyBorder="1" applyAlignment="1" applyProtection="1">
      <alignment horizontal="right" vertical="center"/>
      <protection locked="0"/>
    </xf>
    <xf numFmtId="0" fontId="0" fillId="48" borderId="38" xfId="0" applyFont="1" applyFill="1" applyBorder="1" applyAlignment="1" applyProtection="1">
      <alignment vertical="center"/>
      <protection/>
    </xf>
    <xf numFmtId="0" fontId="3" fillId="48" borderId="23" xfId="0" applyFont="1" applyFill="1" applyBorder="1" applyAlignment="1" applyProtection="1">
      <alignment vertical="center"/>
      <protection locked="0"/>
    </xf>
    <xf numFmtId="0" fontId="0" fillId="48" borderId="36" xfId="0" applyFont="1" applyFill="1" applyBorder="1" applyAlignment="1" applyProtection="1">
      <alignment vertical="center"/>
      <protection/>
    </xf>
    <xf numFmtId="2" fontId="0" fillId="48" borderId="28" xfId="0" applyNumberFormat="1" applyFont="1" applyFill="1" applyBorder="1" applyAlignment="1" applyProtection="1">
      <alignment vertical="center"/>
      <protection/>
    </xf>
    <xf numFmtId="168" fontId="0" fillId="48" borderId="32" xfId="0" applyNumberFormat="1" applyFont="1" applyFill="1" applyBorder="1" applyAlignment="1" applyProtection="1">
      <alignment vertical="center"/>
      <protection/>
    </xf>
    <xf numFmtId="0" fontId="3" fillId="48" borderId="28" xfId="0" applyFont="1" applyFill="1" applyBorder="1" applyAlignment="1" applyProtection="1">
      <alignment vertical="center"/>
      <protection locked="0"/>
    </xf>
    <xf numFmtId="2" fontId="0" fillId="48" borderId="31" xfId="0" applyNumberFormat="1" applyFont="1" applyFill="1" applyBorder="1" applyAlignment="1" applyProtection="1">
      <alignment vertical="center"/>
      <protection/>
    </xf>
    <xf numFmtId="2" fontId="3" fillId="37" borderId="0" xfId="0" applyNumberFormat="1" applyFont="1" applyFill="1" applyAlignment="1" applyProtection="1">
      <alignment vertical="center"/>
      <protection/>
    </xf>
    <xf numFmtId="0" fontId="18" fillId="37" borderId="42" xfId="0" applyNumberFormat="1" applyFont="1" applyFill="1" applyBorder="1" applyAlignment="1" applyProtection="1">
      <alignment vertical="center" wrapText="1"/>
      <protection/>
    </xf>
    <xf numFmtId="0" fontId="18" fillId="48" borderId="49" xfId="0" applyNumberFormat="1" applyFont="1" applyFill="1" applyBorder="1" applyAlignment="1" applyProtection="1">
      <alignment vertical="center" wrapText="1"/>
      <protection/>
    </xf>
    <xf numFmtId="0" fontId="18" fillId="47" borderId="42" xfId="0" applyNumberFormat="1" applyFont="1" applyFill="1" applyBorder="1" applyAlignment="1" applyProtection="1">
      <alignment vertical="center" wrapText="1"/>
      <protection/>
    </xf>
    <xf numFmtId="0" fontId="15" fillId="37" borderId="0" xfId="0" applyFont="1" applyFill="1" applyAlignment="1" applyProtection="1">
      <alignment vertical="center" wrapText="1"/>
      <protection/>
    </xf>
    <xf numFmtId="0" fontId="0" fillId="45" borderId="0" xfId="0" applyFont="1" applyFill="1" applyAlignment="1">
      <alignment horizontal="left" wrapText="1"/>
    </xf>
    <xf numFmtId="0" fontId="11" fillId="43" borderId="0" xfId="0" applyFont="1" applyFill="1" applyAlignment="1" applyProtection="1">
      <alignment horizontal="right" vertical="center" wrapText="1"/>
      <protection/>
    </xf>
    <xf numFmtId="0" fontId="18" fillId="44" borderId="13" xfId="0" applyFont="1" applyFill="1" applyBorder="1" applyAlignment="1" applyProtection="1">
      <alignment horizontal="center" vertical="center" wrapText="1"/>
      <protection/>
    </xf>
    <xf numFmtId="0" fontId="0" fillId="44" borderId="7" xfId="0" applyFill="1" applyBorder="1" applyAlignment="1">
      <alignment/>
    </xf>
    <xf numFmtId="0" fontId="0" fillId="44" borderId="29" xfId="0" applyFill="1" applyBorder="1" applyAlignment="1">
      <alignment/>
    </xf>
    <xf numFmtId="0" fontId="0" fillId="44" borderId="27" xfId="0" applyFill="1" applyBorder="1" applyAlignment="1">
      <alignment/>
    </xf>
    <xf numFmtId="0" fontId="0" fillId="44" borderId="30" xfId="0" applyFill="1" applyBorder="1" applyAlignment="1">
      <alignment/>
    </xf>
    <xf numFmtId="0" fontId="9" fillId="44" borderId="27" xfId="0" applyFont="1" applyFill="1" applyBorder="1" applyAlignment="1">
      <alignment/>
    </xf>
    <xf numFmtId="0" fontId="0" fillId="44" borderId="0" xfId="0" applyFill="1" applyBorder="1" applyAlignment="1">
      <alignment/>
    </xf>
    <xf numFmtId="0" fontId="0" fillId="44" borderId="28" xfId="0" applyFill="1" applyBorder="1" applyAlignment="1">
      <alignment/>
    </xf>
    <xf numFmtId="0" fontId="0" fillId="44" borderId="31" xfId="0" applyFill="1" applyBorder="1" applyAlignment="1">
      <alignment/>
    </xf>
    <xf numFmtId="0" fontId="0" fillId="44" borderId="32" xfId="0" applyFill="1" applyBorder="1" applyAlignment="1">
      <alignment/>
    </xf>
    <xf numFmtId="0" fontId="0" fillId="37" borderId="27" xfId="0" applyFill="1" applyBorder="1" applyAlignment="1">
      <alignment/>
    </xf>
    <xf numFmtId="0" fontId="2" fillId="40" borderId="14" xfId="0" applyFont="1" applyFill="1" applyBorder="1" applyAlignment="1" applyProtection="1">
      <alignment horizontal="left" vertical="center"/>
      <protection locked="0"/>
    </xf>
    <xf numFmtId="0" fontId="11" fillId="43" borderId="0" xfId="0" applyFont="1" applyFill="1" applyAlignment="1" applyProtection="1">
      <alignment horizontal="left" vertical="center" wrapText="1"/>
      <protection/>
    </xf>
    <xf numFmtId="1" fontId="14" fillId="47" borderId="50" xfId="0" applyNumberFormat="1" applyFont="1" applyFill="1" applyBorder="1" applyAlignment="1" applyProtection="1">
      <alignment horizontal="center" vertical="center" wrapText="1"/>
      <protection/>
    </xf>
    <xf numFmtId="1" fontId="14" fillId="39" borderId="51" xfId="0" applyNumberFormat="1"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1" fontId="14" fillId="42" borderId="51" xfId="0" applyNumberFormat="1"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18" fillId="44" borderId="13" xfId="0" applyNumberFormat="1" applyFont="1" applyFill="1" applyBorder="1" applyAlignment="1" applyProtection="1">
      <alignment horizontal="center" vertical="center"/>
      <protection/>
    </xf>
    <xf numFmtId="1" fontId="14" fillId="47" borderId="53" xfId="0" applyNumberFormat="1" applyFont="1" applyFill="1" applyBorder="1" applyAlignment="1" applyProtection="1">
      <alignment horizontal="center" vertical="center" wrapText="1"/>
      <protection/>
    </xf>
    <xf numFmtId="1" fontId="14" fillId="39" borderId="42" xfId="0" applyNumberFormat="1" applyFont="1" applyFill="1" applyBorder="1" applyAlignment="1" applyProtection="1">
      <alignment horizontal="center" vertical="center" wrapText="1"/>
      <protection/>
    </xf>
    <xf numFmtId="1" fontId="14" fillId="40" borderId="42" xfId="0" applyNumberFormat="1" applyFont="1" applyFill="1" applyBorder="1" applyAlignment="1" applyProtection="1">
      <alignment horizontal="center" vertical="center" wrapText="1"/>
      <protection/>
    </xf>
    <xf numFmtId="1" fontId="14" fillId="37" borderId="42" xfId="0" applyNumberFormat="1" applyFont="1" applyFill="1" applyBorder="1" applyAlignment="1" applyProtection="1">
      <alignment horizontal="center" vertical="center" wrapText="1"/>
      <protection/>
    </xf>
    <xf numFmtId="1" fontId="14" fillId="48" borderId="49" xfId="0" applyNumberFormat="1" applyFont="1" applyFill="1" applyBorder="1" applyAlignment="1" applyProtection="1">
      <alignment horizontal="center" vertical="center" wrapText="1"/>
      <protection/>
    </xf>
    <xf numFmtId="1" fontId="14" fillId="42" borderId="42"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center" wrapText="1"/>
      <protection/>
    </xf>
    <xf numFmtId="1" fontId="14" fillId="47" borderId="54" xfId="0" applyNumberFormat="1" applyFont="1" applyFill="1" applyBorder="1" applyAlignment="1" applyProtection="1">
      <alignment horizontal="center" vertical="center" wrapText="1"/>
      <protection/>
    </xf>
    <xf numFmtId="1" fontId="14" fillId="39" borderId="55" xfId="0" applyNumberFormat="1" applyFont="1" applyFill="1" applyBorder="1" applyAlignment="1" applyProtection="1">
      <alignment horizontal="center" vertical="center" wrapText="1"/>
      <protection/>
    </xf>
    <xf numFmtId="1" fontId="14" fillId="40" borderId="55" xfId="0" applyNumberFormat="1" applyFont="1" applyFill="1" applyBorder="1" applyAlignment="1" applyProtection="1">
      <alignment horizontal="center" vertical="center" wrapText="1"/>
      <protection/>
    </xf>
    <xf numFmtId="1" fontId="14" fillId="37" borderId="55" xfId="0" applyNumberFormat="1" applyFont="1" applyFill="1" applyBorder="1" applyAlignment="1" applyProtection="1">
      <alignment horizontal="center" vertical="center" wrapText="1"/>
      <protection/>
    </xf>
    <xf numFmtId="1" fontId="14" fillId="48" borderId="56" xfId="0" applyNumberFormat="1" applyFont="1" applyFill="1" applyBorder="1" applyAlignment="1" applyProtection="1">
      <alignment horizontal="center" vertical="center" wrapText="1"/>
      <protection/>
    </xf>
    <xf numFmtId="1" fontId="14" fillId="42" borderId="55" xfId="0" applyNumberFormat="1" applyFont="1" applyFill="1" applyBorder="1" applyAlignment="1" applyProtection="1">
      <alignment horizontal="center" vertical="center" wrapText="1"/>
      <protection/>
    </xf>
    <xf numFmtId="1" fontId="14" fillId="41" borderId="57" xfId="0" applyNumberFormat="1" applyFont="1" applyFill="1" applyBorder="1" applyAlignment="1" applyProtection="1">
      <alignment horizontal="center" vertical="center" wrapText="1"/>
      <protection/>
    </xf>
    <xf numFmtId="1" fontId="20" fillId="44" borderId="13" xfId="0" applyNumberFormat="1" applyFont="1" applyFill="1" applyBorder="1" applyAlignment="1" applyProtection="1">
      <alignment horizontal="center" vertical="center"/>
      <protection/>
    </xf>
    <xf numFmtId="1" fontId="14" fillId="47" borderId="58" xfId="0" applyNumberFormat="1" applyFont="1" applyFill="1" applyBorder="1" applyAlignment="1" applyProtection="1">
      <alignment horizontal="center" vertical="center" wrapText="1"/>
      <protection/>
    </xf>
    <xf numFmtId="1" fontId="14" fillId="39" borderId="59" xfId="0" applyNumberFormat="1" applyFont="1" applyFill="1" applyBorder="1" applyAlignment="1" applyProtection="1">
      <alignment horizontal="center" vertical="center" wrapText="1"/>
      <protection/>
    </xf>
    <xf numFmtId="1" fontId="14" fillId="40" borderId="59" xfId="0" applyNumberFormat="1" applyFont="1" applyFill="1" applyBorder="1" applyAlignment="1" applyProtection="1">
      <alignment horizontal="center" vertical="center" wrapText="1"/>
      <protection/>
    </xf>
    <xf numFmtId="1" fontId="14" fillId="37" borderId="59" xfId="0" applyNumberFormat="1" applyFont="1" applyFill="1" applyBorder="1" applyAlignment="1" applyProtection="1">
      <alignment horizontal="center" vertical="center" wrapText="1"/>
      <protection/>
    </xf>
    <xf numFmtId="1" fontId="14" fillId="48" borderId="58" xfId="0" applyNumberFormat="1" applyFont="1" applyFill="1" applyBorder="1" applyAlignment="1" applyProtection="1">
      <alignment horizontal="center" vertical="center" wrapText="1"/>
      <protection/>
    </xf>
    <xf numFmtId="1" fontId="14" fillId="42" borderId="59" xfId="0" applyNumberFormat="1" applyFont="1" applyFill="1" applyBorder="1" applyAlignment="1" applyProtection="1">
      <alignment horizontal="center" vertical="center" wrapText="1"/>
      <protection/>
    </xf>
    <xf numFmtId="1" fontId="14" fillId="41" borderId="60" xfId="0" applyNumberFormat="1" applyFont="1" applyFill="1" applyBorder="1" applyAlignment="1" applyProtection="1">
      <alignment horizontal="center" vertical="center" wrapText="1"/>
      <protection/>
    </xf>
    <xf numFmtId="1" fontId="20" fillId="44" borderId="40" xfId="0" applyNumberFormat="1" applyFont="1" applyFill="1" applyBorder="1" applyAlignment="1" applyProtection="1">
      <alignment horizontal="center" vertical="center"/>
      <protection/>
    </xf>
    <xf numFmtId="1" fontId="20" fillId="44" borderId="41" xfId="0" applyNumberFormat="1" applyFont="1" applyFill="1" applyBorder="1" applyAlignment="1" applyProtection="1">
      <alignment horizontal="center" vertical="center"/>
      <protection/>
    </xf>
    <xf numFmtId="1" fontId="0" fillId="47" borderId="17" xfId="0" applyNumberFormat="1" applyFont="1" applyFill="1" applyBorder="1" applyAlignment="1" applyProtection="1">
      <alignment vertical="center"/>
      <protection locked="0"/>
    </xf>
    <xf numFmtId="1" fontId="0" fillId="47" borderId="14" xfId="0" applyNumberFormat="1" applyFont="1" applyFill="1" applyBorder="1" applyAlignment="1" applyProtection="1">
      <alignment vertical="center"/>
      <protection locked="0"/>
    </xf>
    <xf numFmtId="1" fontId="0" fillId="39" borderId="14" xfId="0" applyNumberFormat="1" applyFont="1" applyFill="1" applyBorder="1" applyAlignment="1" applyProtection="1">
      <alignment vertical="center"/>
      <protection locked="0"/>
    </xf>
    <xf numFmtId="1" fontId="0" fillId="40" borderId="14" xfId="0" applyNumberFormat="1" applyFont="1" applyFill="1" applyBorder="1" applyAlignment="1" applyProtection="1">
      <alignment vertical="center"/>
      <protection locked="0"/>
    </xf>
    <xf numFmtId="1" fontId="0" fillId="46" borderId="14" xfId="0" applyNumberFormat="1" applyFont="1" applyFill="1" applyBorder="1" applyAlignment="1" applyProtection="1">
      <alignment vertical="center"/>
      <protection/>
    </xf>
    <xf numFmtId="1" fontId="3" fillId="48" borderId="14" xfId="0" applyNumberFormat="1" applyFont="1" applyFill="1" applyBorder="1" applyAlignment="1" applyProtection="1">
      <alignment vertical="center"/>
      <protection locked="0"/>
    </xf>
    <xf numFmtId="1" fontId="3" fillId="48" borderId="23" xfId="0" applyNumberFormat="1" applyFont="1" applyFill="1" applyBorder="1" applyAlignment="1" applyProtection="1">
      <alignment vertical="center"/>
      <protection locked="0"/>
    </xf>
    <xf numFmtId="1" fontId="0" fillId="37" borderId="0" xfId="0" applyNumberFormat="1" applyFont="1" applyFill="1" applyAlignment="1" applyProtection="1">
      <alignment vertical="center"/>
      <protection locked="0"/>
    </xf>
    <xf numFmtId="1" fontId="6" fillId="38" borderId="13" xfId="0" applyNumberFormat="1" applyFont="1" applyFill="1" applyBorder="1" applyAlignment="1" applyProtection="1">
      <alignment horizontal="center" vertical="center" wrapText="1"/>
      <protection/>
    </xf>
    <xf numFmtId="1" fontId="0" fillId="41" borderId="20" xfId="0" applyNumberFormat="1" applyFont="1" applyFill="1" applyBorder="1" applyAlignment="1" applyProtection="1">
      <alignment vertical="center"/>
      <protection locked="0"/>
    </xf>
    <xf numFmtId="1" fontId="0" fillId="39" borderId="21" xfId="0" applyNumberFormat="1" applyFont="1" applyFill="1" applyBorder="1" applyAlignment="1" applyProtection="1">
      <alignment vertical="center"/>
      <protection locked="0"/>
    </xf>
    <xf numFmtId="1" fontId="0" fillId="42" borderId="21" xfId="0" applyNumberFormat="1" applyFont="1" applyFill="1" applyBorder="1" applyAlignment="1" applyProtection="1">
      <alignment vertical="center"/>
      <protection locked="0"/>
    </xf>
    <xf numFmtId="1" fontId="2" fillId="38" borderId="16" xfId="0" applyNumberFormat="1" applyFont="1" applyFill="1" applyBorder="1" applyAlignment="1" applyProtection="1">
      <alignment vertical="center"/>
      <protection/>
    </xf>
    <xf numFmtId="2" fontId="2" fillId="38" borderId="27" xfId="0" applyNumberFormat="1" applyFont="1" applyFill="1" applyBorder="1" applyAlignment="1" applyProtection="1">
      <alignment vertical="center"/>
      <protection/>
    </xf>
    <xf numFmtId="1" fontId="0" fillId="47" borderId="18" xfId="0" applyNumberFormat="1" applyFont="1" applyFill="1" applyBorder="1" applyAlignment="1" applyProtection="1">
      <alignment vertical="center"/>
      <protection/>
    </xf>
    <xf numFmtId="1" fontId="0" fillId="47" borderId="21" xfId="0" applyNumberFormat="1" applyFont="1" applyFill="1" applyBorder="1" applyAlignment="1" applyProtection="1">
      <alignment vertical="center"/>
      <protection/>
    </xf>
    <xf numFmtId="1" fontId="0" fillId="39" borderId="20"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0" borderId="14" xfId="0" applyNumberFormat="1" applyFont="1" applyFill="1" applyBorder="1" applyAlignment="1" applyProtection="1">
      <alignment horizontal="right" vertical="center"/>
      <protection locked="0"/>
    </xf>
    <xf numFmtId="1" fontId="0" fillId="46" borderId="21" xfId="0" applyNumberFormat="1" applyFont="1" applyFill="1" applyBorder="1" applyAlignment="1" applyProtection="1">
      <alignment vertical="center"/>
      <protection/>
    </xf>
    <xf numFmtId="1" fontId="0" fillId="48" borderId="20" xfId="0" applyNumberFormat="1" applyFont="1" applyFill="1" applyBorder="1" applyAlignment="1" applyProtection="1">
      <alignment vertical="center"/>
      <protection/>
    </xf>
    <xf numFmtId="1" fontId="0" fillId="48" borderId="31" xfId="0" applyNumberFormat="1" applyFont="1" applyFill="1" applyBorder="1" applyAlignment="1" applyProtection="1">
      <alignment vertical="center"/>
      <protection/>
    </xf>
    <xf numFmtId="1" fontId="17" fillId="38" borderId="16" xfId="0" applyNumberFormat="1" applyFont="1" applyFill="1" applyBorder="1" applyAlignment="1" applyProtection="1">
      <alignment horizontal="center" vertical="center" wrapText="1"/>
      <protection/>
    </xf>
    <xf numFmtId="1" fontId="0" fillId="41" borderId="18" xfId="0" applyNumberFormat="1" applyFont="1" applyFill="1" applyBorder="1" applyAlignment="1" applyProtection="1">
      <alignment vertical="center"/>
      <protection/>
    </xf>
    <xf numFmtId="1" fontId="0" fillId="41" borderId="21"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2" borderId="21" xfId="0" applyNumberFormat="1" applyFont="1" applyFill="1" applyBorder="1" applyAlignment="1" applyProtection="1">
      <alignment vertical="center"/>
      <protection/>
    </xf>
    <xf numFmtId="1" fontId="0" fillId="42" borderId="38" xfId="0" applyNumberFormat="1" applyFont="1" applyFill="1" applyBorder="1" applyAlignment="1" applyProtection="1">
      <alignment vertical="center"/>
      <protection/>
    </xf>
    <xf numFmtId="0" fontId="0" fillId="40" borderId="21" xfId="0" applyFont="1" applyFill="1" applyBorder="1" applyAlignment="1" applyProtection="1">
      <alignment vertical="center"/>
      <protection/>
    </xf>
    <xf numFmtId="2" fontId="0" fillId="37" borderId="0" xfId="0" applyNumberFormat="1" applyFont="1" applyFill="1" applyBorder="1" applyAlignment="1" applyProtection="1">
      <alignment vertical="center"/>
      <protection locked="0"/>
    </xf>
    <xf numFmtId="0" fontId="0" fillId="37" borderId="0" xfId="0" applyFont="1" applyFill="1" applyBorder="1" applyAlignment="1" applyProtection="1">
      <alignment vertical="center"/>
      <protection locked="0"/>
    </xf>
    <xf numFmtId="0" fontId="68" fillId="34" borderId="0" xfId="55">
      <alignment/>
      <protection/>
    </xf>
    <xf numFmtId="0" fontId="10" fillId="49" borderId="27" xfId="0" applyFont="1" applyFill="1" applyBorder="1" applyAlignment="1">
      <alignment horizontal="left" wrapText="1"/>
    </xf>
    <xf numFmtId="0" fontId="13" fillId="49" borderId="27" xfId="0" applyFont="1" applyFill="1" applyBorder="1" applyAlignment="1">
      <alignment horizontal="left" wrapText="1"/>
    </xf>
    <xf numFmtId="0" fontId="13" fillId="49" borderId="28" xfId="0" applyFont="1" applyFill="1" applyBorder="1" applyAlignment="1">
      <alignment horizontal="left" wrapText="1"/>
    </xf>
    <xf numFmtId="0" fontId="10" fillId="50" borderId="16" xfId="0" applyFont="1" applyFill="1" applyBorder="1" applyAlignment="1">
      <alignment horizontal="left" wrapText="1"/>
    </xf>
    <xf numFmtId="0" fontId="13" fillId="50" borderId="0" xfId="0" applyFont="1" applyFill="1" applyBorder="1" applyAlignment="1">
      <alignment horizontal="left" wrapText="1"/>
    </xf>
    <xf numFmtId="0" fontId="13" fillId="50" borderId="61" xfId="0" applyFont="1" applyFill="1" applyBorder="1" applyAlignment="1">
      <alignment horizontal="left" wrapText="1"/>
    </xf>
    <xf numFmtId="0" fontId="13" fillId="50" borderId="31" xfId="0" applyFont="1" applyFill="1" applyBorder="1" applyAlignment="1">
      <alignment horizontal="left" wrapText="1"/>
    </xf>
    <xf numFmtId="0" fontId="13" fillId="50" borderId="62" xfId="0" applyFont="1" applyFill="1" applyBorder="1" applyAlignment="1">
      <alignment horizontal="left" wrapText="1"/>
    </xf>
    <xf numFmtId="0" fontId="10" fillId="51" borderId="7" xfId="56" applyFont="1" applyFill="1" applyBorder="1">
      <alignment horizontal="left" wrapText="1"/>
    </xf>
    <xf numFmtId="0" fontId="13" fillId="51" borderId="27" xfId="56" applyFont="1" applyFill="1" applyBorder="1">
      <alignment horizontal="left" wrapText="1"/>
    </xf>
    <xf numFmtId="0" fontId="13" fillId="51" borderId="61" xfId="0" applyFont="1" applyFill="1" applyBorder="1" applyAlignment="1">
      <alignment wrapText="1"/>
    </xf>
    <xf numFmtId="0" fontId="10" fillId="51" borderId="61" xfId="0" applyFont="1" applyFill="1" applyBorder="1" applyAlignment="1">
      <alignment wrapText="1"/>
    </xf>
    <xf numFmtId="0" fontId="13" fillId="51" borderId="28" xfId="56" applyFont="1" applyFill="1" applyBorder="1">
      <alignment horizontal="left" wrapText="1"/>
    </xf>
    <xf numFmtId="0" fontId="13" fillId="51" borderId="62" xfId="0" applyFont="1" applyFill="1" applyBorder="1" applyAlignment="1">
      <alignment wrapText="1"/>
    </xf>
    <xf numFmtId="0" fontId="10" fillId="52" borderId="0" xfId="0" applyFont="1" applyFill="1" applyBorder="1" applyAlignment="1">
      <alignment horizontal="left" wrapText="1"/>
    </xf>
    <xf numFmtId="0" fontId="13" fillId="52" borderId="0" xfId="0" applyFont="1" applyFill="1" applyBorder="1" applyAlignment="1">
      <alignment horizontal="left" wrapText="1"/>
    </xf>
    <xf numFmtId="0" fontId="26" fillId="52" borderId="0" xfId="0" applyFont="1" applyFill="1" applyBorder="1" applyAlignment="1">
      <alignment horizontal="left" wrapText="1"/>
    </xf>
    <xf numFmtId="0" fontId="13" fillId="52" borderId="31" xfId="0" applyFont="1" applyFill="1" applyBorder="1" applyAlignment="1">
      <alignment horizontal="left" wrapText="1"/>
    </xf>
    <xf numFmtId="0" fontId="23" fillId="45" borderId="0" xfId="0" applyFont="1" applyFill="1" applyAlignment="1" applyProtection="1">
      <alignment horizontal="left" vertical="top" wrapText="1"/>
      <protection/>
    </xf>
    <xf numFmtId="0" fontId="0" fillId="45" borderId="0" xfId="0" applyFont="1" applyFill="1" applyAlignment="1" applyProtection="1">
      <alignment horizontal="left" vertical="top" wrapText="1"/>
      <protection/>
    </xf>
    <xf numFmtId="0" fontId="3" fillId="45" borderId="0" xfId="0" applyFont="1" applyFill="1" applyAlignment="1">
      <alignment horizontal="left" wrapText="1"/>
    </xf>
    <xf numFmtId="0" fontId="11" fillId="45" borderId="0" xfId="0" applyFont="1" applyFill="1" applyAlignment="1">
      <alignment/>
    </xf>
    <xf numFmtId="0" fontId="7" fillId="45" borderId="0" xfId="49" applyFont="1" applyFill="1" applyAlignment="1" applyProtection="1">
      <alignment horizontal="center" vertical="top" wrapText="1"/>
      <protection/>
    </xf>
    <xf numFmtId="0" fontId="7" fillId="45" borderId="0" xfId="49" applyFill="1" applyAlignment="1" applyProtection="1">
      <alignment horizontal="center" vertical="top" wrapText="1"/>
      <protection/>
    </xf>
    <xf numFmtId="0" fontId="13" fillId="49" borderId="61" xfId="0" applyFont="1" applyFill="1" applyBorder="1" applyAlignment="1">
      <alignment horizontal="left" vertical="top" wrapText="1"/>
    </xf>
    <xf numFmtId="0" fontId="13" fillId="49" borderId="62" xfId="0" applyFont="1" applyFill="1" applyBorder="1" applyAlignment="1">
      <alignment horizontal="left" vertical="top" wrapText="1"/>
    </xf>
    <xf numFmtId="0" fontId="13" fillId="52" borderId="63" xfId="0" applyFont="1" applyFill="1" applyBorder="1" applyAlignment="1">
      <alignment horizontal="left" vertical="top" wrapText="1"/>
    </xf>
    <xf numFmtId="0" fontId="13" fillId="52" borderId="61" xfId="0" applyFont="1" applyFill="1" applyBorder="1" applyAlignment="1">
      <alignment horizontal="left" vertical="top" wrapText="1"/>
    </xf>
    <xf numFmtId="0" fontId="13" fillId="52" borderId="62" xfId="0" applyFont="1" applyFill="1" applyBorder="1" applyAlignment="1">
      <alignment horizontal="left" vertical="top" wrapText="1"/>
    </xf>
    <xf numFmtId="0" fontId="9" fillId="44" borderId="16" xfId="0" applyFont="1" applyFill="1" applyBorder="1" applyAlignment="1">
      <alignment horizontal="center"/>
    </xf>
    <xf numFmtId="0" fontId="13" fillId="50" borderId="63" xfId="0" applyFont="1" applyFill="1" applyBorder="1" applyAlignment="1">
      <alignment horizontal="left" wrapText="1"/>
    </xf>
    <xf numFmtId="0" fontId="0" fillId="50" borderId="61" xfId="0" applyFill="1" applyBorder="1" applyAlignment="1">
      <alignment/>
    </xf>
    <xf numFmtId="0" fontId="13" fillId="51" borderId="63" xfId="0" applyFont="1" applyFill="1" applyBorder="1" applyAlignment="1">
      <alignment horizontal="left" wrapText="1"/>
    </xf>
    <xf numFmtId="0" fontId="0" fillId="51" borderId="61" xfId="0" applyFont="1" applyFill="1" applyBorder="1" applyAlignment="1">
      <alignment/>
    </xf>
    <xf numFmtId="0" fontId="12" fillId="53" borderId="0" xfId="0" applyFont="1" applyFill="1" applyAlignment="1" applyProtection="1">
      <alignment horizontal="center" vertical="center"/>
      <protection locked="0"/>
    </xf>
    <xf numFmtId="0" fontId="22" fillId="37" borderId="0" xfId="0" applyFont="1" applyFill="1" applyAlignment="1" applyProtection="1">
      <alignment horizontal="center" vertical="center"/>
      <protection/>
    </xf>
    <xf numFmtId="0" fontId="22" fillId="37" borderId="0" xfId="0" applyFont="1" applyFill="1" applyBorder="1" applyAlignment="1" applyProtection="1">
      <alignment horizontal="center" vertical="center"/>
      <protection/>
    </xf>
    <xf numFmtId="0" fontId="19" fillId="43" borderId="7"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43" borderId="29" xfId="0" applyFont="1" applyFill="1" applyBorder="1" applyAlignment="1" applyProtection="1">
      <alignment horizontal="center" vertical="center" wrapText="1"/>
      <protection/>
    </xf>
    <xf numFmtId="0" fontId="19" fillId="43" borderId="27"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0" fontId="19" fillId="43" borderId="30" xfId="0"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0" fillId="0" borderId="64" xfId="0" applyNumberFormat="1" applyBorder="1" applyAlignment="1">
      <alignment/>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0" fontId="14" fillId="39" borderId="65" xfId="0" applyFont="1" applyFill="1" applyBorder="1" applyAlignment="1" applyProtection="1">
      <alignment horizontal="left" vertical="center" wrapText="1"/>
      <protection/>
    </xf>
    <xf numFmtId="0" fontId="14" fillId="39" borderId="55" xfId="0" applyFont="1" applyFill="1" applyBorder="1" applyAlignment="1" applyProtection="1">
      <alignment horizontal="left" vertical="center" wrapText="1"/>
      <protection/>
    </xf>
    <xf numFmtId="0" fontId="14" fillId="39" borderId="66" xfId="0" applyFont="1" applyFill="1" applyBorder="1" applyAlignment="1" applyProtection="1">
      <alignment horizontal="left" vertical="center" wrapText="1"/>
      <protection/>
    </xf>
    <xf numFmtId="0" fontId="18" fillId="44" borderId="13" xfId="0" applyFont="1" applyFill="1" applyBorder="1" applyAlignment="1" applyProtection="1">
      <alignment horizontal="center" vertical="center" wrapText="1"/>
      <protection/>
    </xf>
    <xf numFmtId="0" fontId="0" fillId="0" borderId="25" xfId="0" applyBorder="1" applyAlignment="1">
      <alignment/>
    </xf>
    <xf numFmtId="1" fontId="14" fillId="39" borderId="51" xfId="0" applyNumberFormat="1" applyFont="1" applyFill="1" applyBorder="1" applyAlignment="1" applyProtection="1">
      <alignment horizontal="center" vertical="center" wrapText="1"/>
      <protection/>
    </xf>
    <xf numFmtId="1" fontId="14" fillId="39" borderId="64" xfId="0" applyNumberFormat="1" applyFont="1" applyFill="1" applyBorder="1" applyAlignment="1" applyProtection="1">
      <alignment horizontal="center" vertical="center" wrapText="1"/>
      <protection/>
    </xf>
    <xf numFmtId="0" fontId="14" fillId="47" borderId="54" xfId="0" applyFont="1" applyFill="1" applyBorder="1" applyAlignment="1" applyProtection="1">
      <alignment horizontal="left" vertical="center" wrapText="1"/>
      <protection/>
    </xf>
    <xf numFmtId="0" fontId="14" fillId="47" borderId="56" xfId="0" applyFont="1" applyFill="1" applyBorder="1" applyAlignment="1" applyProtection="1">
      <alignment horizontal="left" vertical="center" wrapText="1"/>
      <protection/>
    </xf>
    <xf numFmtId="0" fontId="14" fillId="47" borderId="67" xfId="0" applyFont="1" applyFill="1" applyBorder="1" applyAlignment="1" applyProtection="1">
      <alignment horizontal="left" vertical="center" wrapText="1"/>
      <protection/>
    </xf>
    <xf numFmtId="0" fontId="18" fillId="44" borderId="45" xfId="0" applyFont="1" applyFill="1" applyBorder="1" applyAlignment="1" applyProtection="1">
      <alignment horizontal="center" vertical="center" wrapText="1"/>
      <protection/>
    </xf>
    <xf numFmtId="0" fontId="18" fillId="44" borderId="40" xfId="0" applyFont="1" applyFill="1" applyBorder="1" applyAlignment="1" applyProtection="1">
      <alignment horizontal="center" vertical="center" wrapText="1"/>
      <protection/>
    </xf>
    <xf numFmtId="0" fontId="18" fillId="44" borderId="68" xfId="0"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0" fillId="0" borderId="69" xfId="0" applyNumberFormat="1" applyBorder="1" applyAlignment="1">
      <alignment/>
    </xf>
    <xf numFmtId="1" fontId="18" fillId="44" borderId="13" xfId="0" applyNumberFormat="1" applyFont="1" applyFill="1" applyBorder="1" applyAlignment="1" applyProtection="1">
      <alignment horizontal="center" vertical="center"/>
      <protection/>
    </xf>
    <xf numFmtId="1" fontId="0" fillId="0" borderId="25" xfId="0" applyNumberFormat="1" applyBorder="1" applyAlignment="1">
      <alignment/>
    </xf>
    <xf numFmtId="1" fontId="14" fillId="42" borderId="51" xfId="0" applyNumberFormat="1" applyFont="1" applyFill="1" applyBorder="1" applyAlignment="1" applyProtection="1">
      <alignment horizontal="center" vertical="center" wrapText="1"/>
      <protection/>
    </xf>
    <xf numFmtId="1" fontId="14" fillId="47" borderId="50" xfId="0" applyNumberFormat="1" applyFont="1" applyFill="1" applyBorder="1" applyAlignment="1" applyProtection="1">
      <alignment horizontal="center" vertical="center" wrapText="1"/>
      <protection/>
    </xf>
    <xf numFmtId="1" fontId="0" fillId="0" borderId="70" xfId="0" applyNumberFormat="1" applyBorder="1" applyAlignment="1">
      <alignment/>
    </xf>
    <xf numFmtId="0" fontId="14" fillId="41" borderId="71" xfId="0" applyFont="1" applyFill="1" applyBorder="1" applyAlignment="1" applyProtection="1">
      <alignment horizontal="left" vertical="center" wrapText="1"/>
      <protection/>
    </xf>
    <xf numFmtId="0" fontId="14" fillId="41" borderId="57" xfId="0" applyFont="1" applyFill="1" applyBorder="1" applyAlignment="1" applyProtection="1">
      <alignment horizontal="left" vertical="center" wrapText="1"/>
      <protection/>
    </xf>
    <xf numFmtId="0" fontId="14" fillId="41" borderId="72" xfId="0" applyFont="1" applyFill="1" applyBorder="1" applyAlignment="1" applyProtection="1">
      <alignment horizontal="left" vertical="center" wrapText="1"/>
      <protection/>
    </xf>
    <xf numFmtId="1" fontId="14" fillId="47" borderId="70" xfId="0" applyNumberFormat="1" applyFont="1" applyFill="1" applyBorder="1" applyAlignment="1" applyProtection="1">
      <alignment horizontal="center" vertical="center" wrapText="1"/>
      <protection/>
    </xf>
    <xf numFmtId="0" fontId="19" fillId="43" borderId="7" xfId="0" applyFont="1" applyFill="1" applyBorder="1" applyAlignment="1" applyProtection="1">
      <alignment horizontal="center" vertical="center"/>
      <protection/>
    </xf>
    <xf numFmtId="0" fontId="19" fillId="43" borderId="16" xfId="0" applyFont="1" applyFill="1" applyBorder="1" applyAlignment="1" applyProtection="1">
      <alignment horizontal="center" vertical="center"/>
      <protection/>
    </xf>
    <xf numFmtId="0" fontId="19" fillId="43" borderId="29" xfId="0" applyFont="1" applyFill="1" applyBorder="1" applyAlignment="1" applyProtection="1">
      <alignment horizontal="center" vertical="center"/>
      <protection/>
    </xf>
    <xf numFmtId="0" fontId="19" fillId="43" borderId="27" xfId="0" applyFont="1" applyFill="1" applyBorder="1" applyAlignment="1" applyProtection="1">
      <alignment horizontal="center" vertical="center"/>
      <protection/>
    </xf>
    <xf numFmtId="0" fontId="19" fillId="43" borderId="0" xfId="0" applyFont="1" applyFill="1" applyBorder="1" applyAlignment="1" applyProtection="1">
      <alignment horizontal="center" vertical="center"/>
      <protection/>
    </xf>
    <xf numFmtId="0" fontId="19" fillId="43" borderId="30" xfId="0" applyFont="1" applyFill="1" applyBorder="1" applyAlignment="1" applyProtection="1">
      <alignment horizontal="center" vertical="center"/>
      <protection/>
    </xf>
    <xf numFmtId="0" fontId="14" fillId="40" borderId="65" xfId="0" applyFont="1" applyFill="1" applyBorder="1" applyAlignment="1" applyProtection="1">
      <alignment horizontal="left" vertical="center" wrapText="1"/>
      <protection/>
    </xf>
    <xf numFmtId="0" fontId="14" fillId="40" borderId="55" xfId="0" applyFont="1" applyFill="1" applyBorder="1" applyAlignment="1" applyProtection="1">
      <alignment horizontal="left" vertical="center" wrapText="1"/>
      <protection/>
    </xf>
    <xf numFmtId="0" fontId="14" fillId="40" borderId="66" xfId="0" applyFont="1" applyFill="1" applyBorder="1" applyAlignment="1" applyProtection="1">
      <alignment horizontal="left" vertical="center" wrapText="1"/>
      <protection/>
    </xf>
    <xf numFmtId="0" fontId="14" fillId="37" borderId="65" xfId="0" applyFont="1" applyFill="1" applyBorder="1" applyAlignment="1" applyProtection="1">
      <alignment horizontal="left" vertical="center" wrapText="1"/>
      <protection/>
    </xf>
    <xf numFmtId="0" fontId="14" fillId="37" borderId="55" xfId="0" applyFont="1" applyFill="1" applyBorder="1" applyAlignment="1" applyProtection="1">
      <alignment horizontal="left" vertical="center" wrapText="1"/>
      <protection/>
    </xf>
    <xf numFmtId="0" fontId="14" fillId="37" borderId="66" xfId="0" applyFont="1" applyFill="1" applyBorder="1" applyAlignment="1" applyProtection="1">
      <alignment horizontal="left" vertical="center" wrapText="1"/>
      <protection/>
    </xf>
    <xf numFmtId="0" fontId="14" fillId="48" borderId="65" xfId="0" applyFont="1" applyFill="1" applyBorder="1" applyAlignment="1" applyProtection="1">
      <alignment horizontal="left" vertical="center" wrapText="1"/>
      <protection/>
    </xf>
    <xf numFmtId="0" fontId="14" fillId="48" borderId="55" xfId="0" applyFont="1" applyFill="1" applyBorder="1" applyAlignment="1" applyProtection="1">
      <alignment horizontal="left" vertical="center" wrapText="1"/>
      <protection/>
    </xf>
    <xf numFmtId="0" fontId="14" fillId="48" borderId="66" xfId="0" applyFont="1" applyFill="1" applyBorder="1" applyAlignment="1" applyProtection="1">
      <alignment horizontal="left" vertical="center" wrapText="1"/>
      <protection/>
    </xf>
    <xf numFmtId="0" fontId="14" fillId="42" borderId="65" xfId="0" applyFont="1" applyFill="1" applyBorder="1" applyAlignment="1" applyProtection="1">
      <alignment horizontal="left" vertical="center" wrapText="1"/>
      <protection/>
    </xf>
    <xf numFmtId="0" fontId="14" fillId="42" borderId="55" xfId="0" applyFont="1" applyFill="1" applyBorder="1" applyAlignment="1" applyProtection="1">
      <alignment horizontal="left" vertical="center" wrapText="1"/>
      <protection/>
    </xf>
    <xf numFmtId="0" fontId="14" fillId="42" borderId="66" xfId="0" applyFont="1" applyFill="1" applyBorder="1" applyAlignment="1" applyProtection="1">
      <alignment horizontal="left" vertical="center" wrapText="1"/>
      <protection/>
    </xf>
    <xf numFmtId="1" fontId="14" fillId="41" borderId="69" xfId="0" applyNumberFormat="1" applyFont="1" applyFill="1" applyBorder="1" applyAlignment="1" applyProtection="1">
      <alignment horizontal="center" vertical="center" wrapText="1"/>
      <protection/>
    </xf>
    <xf numFmtId="1" fontId="18" fillId="44" borderId="25" xfId="0" applyNumberFormat="1" applyFont="1" applyFill="1" applyBorder="1" applyAlignment="1" applyProtection="1">
      <alignment horizontal="center" vertical="center"/>
      <protection/>
    </xf>
    <xf numFmtId="1" fontId="14" fillId="40" borderId="64" xfId="0" applyNumberFormat="1" applyFont="1" applyFill="1" applyBorder="1" applyAlignment="1" applyProtection="1">
      <alignment horizontal="center" vertical="center" wrapText="1"/>
      <protection/>
    </xf>
    <xf numFmtId="1" fontId="14" fillId="37" borderId="64" xfId="0" applyNumberFormat="1" applyFont="1" applyFill="1" applyBorder="1" applyAlignment="1" applyProtection="1">
      <alignment horizontal="center" vertical="center" wrapText="1"/>
      <protection/>
    </xf>
    <xf numFmtId="1" fontId="14" fillId="48" borderId="64" xfId="0" applyNumberFormat="1" applyFont="1" applyFill="1" applyBorder="1" applyAlignment="1" applyProtection="1">
      <alignment horizontal="center" vertical="center" wrapText="1"/>
      <protection/>
    </xf>
    <xf numFmtId="1" fontId="14" fillId="42" borderId="64" xfId="0" applyNumberFormat="1" applyFont="1" applyFill="1" applyBorder="1" applyAlignment="1" applyProtection="1">
      <alignment horizontal="center"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2 1" xfId="46"/>
    <cellStyle name="Erklärender Text" xfId="47"/>
    <cellStyle name="Gut" xfId="48"/>
    <cellStyle name="Hyperlink" xfId="49"/>
    <cellStyle name="Comma" xfId="50"/>
    <cellStyle name="Neutral" xfId="51"/>
    <cellStyle name="Notiz" xfId="52"/>
    <cellStyle name="Percent" xfId="53"/>
    <cellStyle name="Schlecht" xfId="54"/>
    <cellStyle name="Stil 1" xfId="55"/>
    <cellStyle name="Stil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425"/>
          <c:y val="-0.00175"/>
        </c:manualLayout>
      </c:layout>
      <c:spPr>
        <a:noFill/>
        <a:ln>
          <a:noFill/>
        </a:ln>
      </c:spPr>
    </c:title>
    <c:view3D>
      <c:rotX val="15"/>
      <c:rotY val="20"/>
      <c:depthPercent val="100"/>
      <c:rAngAx val="0"/>
      <c:perspective val="30"/>
    </c:view3D>
    <c:plotArea>
      <c:layout>
        <c:manualLayout>
          <c:xMode val="edge"/>
          <c:yMode val="edge"/>
          <c:x val="0.0105"/>
          <c:y val="0.106"/>
          <c:w val="0.95275"/>
          <c:h val="0.87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(Druck)'!$C$6:$C$12</c:f>
              <c:numCache>
                <c:ptCount val="7"/>
                <c:pt idx="0">
                  <c:v>0</c:v>
                </c:pt>
                <c:pt idx="1">
                  <c:v>0</c:v>
                </c:pt>
                <c:pt idx="2">
                  <c:v>0</c:v>
                </c:pt>
                <c:pt idx="3">
                  <c:v>0</c:v>
                </c:pt>
                <c:pt idx="4">
                  <c:v>0</c:v>
                </c:pt>
                <c:pt idx="5">
                  <c:v>0</c:v>
                </c:pt>
                <c:pt idx="6">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00"/>
                </a:fgClr>
                <a:bgClr>
                  <a:srgbClr val="CCFFCC"/>
                </a:bgClr>
              </a:pattFill>
              <a:ln w="12700">
                <a:solidFill>
                  <a:srgbClr val="000000"/>
                </a:solidFill>
              </a:ln>
            </c:spPr>
          </c:dPt>
          <c:dPt>
            <c:idx val="1"/>
            <c:invertIfNegative val="0"/>
            <c:spPr>
              <a:pattFill prst="wdUpDiag">
                <a:fgClr>
                  <a:srgbClr val="000000"/>
                </a:fgClr>
                <a:bgClr>
                  <a:srgbClr val="993300"/>
                </a:bgClr>
              </a:pattFill>
              <a:ln w="12700">
                <a:solidFill>
                  <a:srgbClr val="000000"/>
                </a:solidFill>
              </a:ln>
            </c:spPr>
          </c:dPt>
          <c:dPt>
            <c:idx val="2"/>
            <c:invertIfNegative val="0"/>
            <c:spPr>
              <a:pattFill prst="wdUpDiag">
                <a:fgClr>
                  <a:srgbClr val="000000"/>
                </a:fgClr>
                <a:bgClr>
                  <a:srgbClr val="993300"/>
                </a:bgClr>
              </a:pattFill>
              <a:ln w="12700">
                <a:solidFill>
                  <a:srgbClr val="000000"/>
                </a:solidFill>
              </a:ln>
            </c:spPr>
          </c:dPt>
          <c:dPt>
            <c:idx val="3"/>
            <c:invertIfNegative val="0"/>
            <c:spPr>
              <a:pattFill prst="wdUpDiag">
                <a:fgClr>
                  <a:srgbClr val="000000"/>
                </a:fgClr>
                <a:bgClr>
                  <a:srgbClr val="00CCFF"/>
                </a:bgClr>
              </a:pattFill>
              <a:ln w="12700">
                <a:solidFill>
                  <a:srgbClr val="000000"/>
                </a:solidFill>
              </a:ln>
            </c:spPr>
          </c:dPt>
          <c:dPt>
            <c:idx val="4"/>
            <c:invertIfNegative val="0"/>
            <c:spPr>
              <a:pattFill prst="wdUpDiag">
                <a:fgClr>
                  <a:srgbClr val="000000"/>
                </a:fgClr>
                <a:bgClr>
                  <a:srgbClr val="FFFF99"/>
                </a:bgClr>
              </a:pattFill>
              <a:ln w="12700">
                <a:solidFill>
                  <a:srgbClr val="000000"/>
                </a:solidFill>
              </a:ln>
            </c:spPr>
          </c:dPt>
          <c:dPt>
            <c:idx val="5"/>
            <c:invertIfNegative val="0"/>
            <c:spPr>
              <a:pattFill prst="wdUpDiag">
                <a:fgClr>
                  <a:srgbClr val="000000"/>
                </a:fgClr>
                <a:bgClr>
                  <a:srgbClr val="993366"/>
                </a:bgClr>
              </a:pattFill>
              <a:ln w="12700">
                <a:solidFill>
                  <a:srgbClr val="000000"/>
                </a:solidFill>
              </a:ln>
            </c:spPr>
          </c:dPt>
          <c:dPt>
            <c:idx val="6"/>
            <c:invertIfNegative val="0"/>
            <c:spPr>
              <a:pattFill prst="wdUpDiag">
                <a:fgClr>
                  <a:srgbClr val="000000"/>
                </a:fgClr>
                <a:bgClr>
                  <a:srgbClr val="008080"/>
                </a:bgClr>
              </a:patt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(Druck)'!$C$19:$C$25</c:f>
              <c:numCache>
                <c:ptCount val="7"/>
                <c:pt idx="0">
                  <c:v>0</c:v>
                </c:pt>
                <c:pt idx="1">
                  <c:v>0</c:v>
                </c:pt>
                <c:pt idx="2">
                  <c:v>0</c:v>
                </c:pt>
                <c:pt idx="3">
                  <c:v>0</c:v>
                </c:pt>
                <c:pt idx="4">
                  <c:v>0</c:v>
                </c:pt>
                <c:pt idx="5">
                  <c:v>0</c:v>
                </c:pt>
                <c:pt idx="6">
                  <c:v>0</c:v>
                </c:pt>
              </c:numCache>
            </c:numRef>
          </c:val>
          <c:shape val="box"/>
        </c:ser>
        <c:shape val="box"/>
        <c:axId val="50013964"/>
        <c:axId val="47472493"/>
      </c:bar3DChart>
      <c:catAx>
        <c:axId val="5001396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47472493"/>
        <c:crosses val="autoZero"/>
        <c:auto val="1"/>
        <c:lblOffset val="100"/>
        <c:tickLblSkip val="1"/>
        <c:noMultiLvlLbl val="0"/>
      </c:catAx>
      <c:valAx>
        <c:axId val="47472493"/>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Stromverbrauch in kWh</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013964"/>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225"/>
          <c:y val="0.0215"/>
        </c:manualLayout>
      </c:layout>
      <c:spPr>
        <a:noFill/>
        <a:ln>
          <a:noFill/>
        </a:ln>
      </c:spPr>
    </c:title>
    <c:view3D>
      <c:rotX val="15"/>
      <c:rotY val="20"/>
      <c:depthPercent val="100"/>
      <c:rAngAx val="0"/>
      <c:perspective val="30"/>
    </c:view3D>
    <c:plotArea>
      <c:layout>
        <c:manualLayout>
          <c:xMode val="edge"/>
          <c:yMode val="edge"/>
          <c:x val="0"/>
          <c:y val="0.115"/>
          <c:w val="0.9535"/>
          <c:h val="0.88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strRef>
          </c:cat>
          <c:val>
            <c:numRef>
              <c:f>'Auswertung (Druck)'!$C$6:$C$12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FFFF"/>
                </a:fgClr>
                <a:bgClr>
                  <a:srgbClr val="CCFFCC"/>
                </a:bgClr>
              </a:pattFill>
              <a:ln w="12700">
                <a:solidFill>
                  <a:srgbClr val="000000"/>
                </a:solidFill>
              </a:ln>
            </c:spPr>
          </c:dPt>
          <c:dPt>
            <c:idx val="1"/>
            <c:invertIfNegative val="0"/>
            <c:spPr>
              <a:pattFill prst="dkUpDiag">
                <a:fgClr>
                  <a:srgbClr val="FF9900"/>
                </a:fgClr>
                <a:bgClr>
                  <a:srgbClr val="993300"/>
                </a:bgClr>
              </a:pattFill>
              <a:ln w="12700">
                <a:solidFill>
                  <a:srgbClr val="000000"/>
                </a:solidFill>
              </a:ln>
            </c:spPr>
          </c:dPt>
          <c:dPt>
            <c:idx val="2"/>
            <c:invertIfNegative val="0"/>
            <c:spPr>
              <a:pattFill prst="dkUpDiag">
                <a:fgClr>
                  <a:srgbClr val="FF6600"/>
                </a:fgClr>
                <a:bgClr>
                  <a:srgbClr val="993300"/>
                </a:bgClr>
              </a:pattFill>
              <a:ln w="12700">
                <a:solidFill>
                  <a:srgbClr val="000000"/>
                </a:solidFill>
              </a:ln>
            </c:spPr>
          </c:dPt>
          <c:dPt>
            <c:idx val="3"/>
            <c:invertIfNegative val="0"/>
            <c:spPr>
              <a:pattFill prst="dkUpDiag">
                <a:fgClr>
                  <a:srgbClr val="FFFFFF"/>
                </a:fgClr>
                <a:bgClr>
                  <a:srgbClr val="00CCFF"/>
                </a:bgClr>
              </a:pattFill>
              <a:ln w="12700">
                <a:solidFill>
                  <a:srgbClr val="000000"/>
                </a:solidFill>
              </a:ln>
            </c:spPr>
          </c:dPt>
          <c:dPt>
            <c:idx val="4"/>
            <c:invertIfNegative val="0"/>
            <c:spPr>
              <a:pattFill prst="dkUpDiag">
                <a:fgClr>
                  <a:srgbClr val="FFFF99"/>
                </a:fgClr>
                <a:bgClr>
                  <a:srgbClr val="FFFF99"/>
                </a:bgClr>
              </a:pattFill>
              <a:ln w="12700">
                <a:solidFill>
                  <a:srgbClr val="000000"/>
                </a:solidFill>
              </a:ln>
            </c:spPr>
          </c:dPt>
          <c:dPt>
            <c:idx val="5"/>
            <c:invertIfNegative val="0"/>
            <c:spPr>
              <a:pattFill prst="dkUpDiag">
                <a:fgClr>
                  <a:srgbClr val="FF99CC"/>
                </a:fgClr>
                <a:bgClr>
                  <a:srgbClr val="993366"/>
                </a:bgClr>
              </a:pattFill>
              <a:ln w="12700">
                <a:solidFill>
                  <a:srgbClr val="000000"/>
                </a:solidFill>
              </a:ln>
            </c:spPr>
          </c:dPt>
          <c:dPt>
            <c:idx val="6"/>
            <c:invertIfNegative val="0"/>
            <c:spPr>
              <a:pattFill prst="dkUpDiag">
                <a:fgClr>
                  <a:srgbClr val="00FFFF"/>
                </a:fgClr>
                <a:bgClr>
                  <a:srgbClr val="008080"/>
                </a:bgClr>
              </a:pattFill>
              <a:ln w="12700">
                <a:solidFill>
                  <a:srgbClr val="000000"/>
                </a:solidFill>
              </a:ln>
            </c:spPr>
          </c:dPt>
          <c:cat>
            <c:strRef>
              <c:f>'Auswertung (Druck)'!$B$6:$B$12</c:f>
              <c:strCache/>
            </c:strRef>
          </c:cat>
          <c:val>
            <c:numRef>
              <c:f>'Auswertung (Druck)'!$C$19:$C$25</c:f>
              <c:numCache/>
            </c:numRef>
          </c:val>
          <c:shape val="box"/>
        </c:ser>
        <c:shape val="box"/>
        <c:axId val="24599254"/>
        <c:axId val="20066695"/>
      </c:bar3DChart>
      <c:catAx>
        <c:axId val="2459925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066695"/>
        <c:crosses val="autoZero"/>
        <c:auto val="1"/>
        <c:lblOffset val="100"/>
        <c:tickLblSkip val="1"/>
        <c:noMultiLvlLbl val="0"/>
      </c:catAx>
      <c:valAx>
        <c:axId val="2006669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Stromverbrauch in kWh</a:t>
                </a:r>
              </a:p>
            </c:rich>
          </c:tx>
          <c:layout>
            <c:manualLayout>
              <c:xMode val="factor"/>
              <c:yMode val="factor"/>
              <c:x val="-0.01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459925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12</xdr:col>
      <xdr:colOff>209550</xdr:colOff>
      <xdr:row>6</xdr:row>
      <xdr:rowOff>114300</xdr:rowOff>
    </xdr:to>
    <xdr:sp>
      <xdr:nvSpPr>
        <xdr:cNvPr id="1" name="Rectangle 1"/>
        <xdr:cNvSpPr>
          <a:spLocks/>
        </xdr:cNvSpPr>
      </xdr:nvSpPr>
      <xdr:spPr>
        <a:xfrm>
          <a:off x="190500" y="38100"/>
          <a:ext cx="11801475" cy="1047750"/>
        </a:xfrm>
        <a:prstGeom prst="rect">
          <a:avLst/>
        </a:prstGeom>
        <a:solidFill>
          <a:srgbClr val="5C8395"/>
        </a:solidFill>
        <a:ln w="9525" cmpd="sng">
          <a:noFill/>
        </a:ln>
      </xdr:spPr>
      <xdr:txBody>
        <a:bodyPr vertOverflow="clip" wrap="square"/>
        <a:p>
          <a:pPr algn="r">
            <a:defRPr/>
          </a:pPr>
          <a:r>
            <a:rPr lang="en-US" cap="none" sz="1200" b="0" i="0" u="none" baseline="0">
              <a:solidFill>
                <a:srgbClr val="000000"/>
              </a:solidFill>
            </a:rPr>
            <a:t>
</a:t>
          </a: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0</xdr:col>
      <xdr:colOff>0</xdr:colOff>
      <xdr:row>0</xdr:row>
      <xdr:rowOff>38100</xdr:rowOff>
    </xdr:from>
    <xdr:to>
      <xdr:col>0</xdr:col>
      <xdr:colOff>190500</xdr:colOff>
      <xdr:row>21</xdr:row>
      <xdr:rowOff>152400</xdr:rowOff>
    </xdr:to>
    <xdr:sp>
      <xdr:nvSpPr>
        <xdr:cNvPr id="2" name="Rectangle 4"/>
        <xdr:cNvSpPr>
          <a:spLocks/>
        </xdr:cNvSpPr>
      </xdr:nvSpPr>
      <xdr:spPr>
        <a:xfrm>
          <a:off x="0" y="38100"/>
          <a:ext cx="190500" cy="76485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12</xdr:col>
      <xdr:colOff>38100</xdr:colOff>
      <xdr:row>0</xdr:row>
      <xdr:rowOff>38100</xdr:rowOff>
    </xdr:from>
    <xdr:to>
      <xdr:col>12</xdr:col>
      <xdr:colOff>219075</xdr:colOff>
      <xdr:row>21</xdr:row>
      <xdr:rowOff>38100</xdr:rowOff>
    </xdr:to>
    <xdr:sp>
      <xdr:nvSpPr>
        <xdr:cNvPr id="3" name="Rectangle 5"/>
        <xdr:cNvSpPr>
          <a:spLocks/>
        </xdr:cNvSpPr>
      </xdr:nvSpPr>
      <xdr:spPr>
        <a:xfrm>
          <a:off x="11820525" y="38100"/>
          <a:ext cx="180975" cy="75342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0</xdr:col>
      <xdr:colOff>0</xdr:colOff>
      <xdr:row>21</xdr:row>
      <xdr:rowOff>0</xdr:rowOff>
    </xdr:from>
    <xdr:to>
      <xdr:col>12</xdr:col>
      <xdr:colOff>219075</xdr:colOff>
      <xdr:row>22</xdr:row>
      <xdr:rowOff>38100</xdr:rowOff>
    </xdr:to>
    <xdr:sp>
      <xdr:nvSpPr>
        <xdr:cNvPr id="4" name="Rectangle 6"/>
        <xdr:cNvSpPr>
          <a:spLocks/>
        </xdr:cNvSpPr>
      </xdr:nvSpPr>
      <xdr:spPr>
        <a:xfrm>
          <a:off x="0" y="7534275"/>
          <a:ext cx="12001500" cy="20002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361950</xdr:colOff>
      <xdr:row>0</xdr:row>
      <xdr:rowOff>38100</xdr:rowOff>
    </xdr:from>
    <xdr:to>
      <xdr:col>12</xdr:col>
      <xdr:colOff>190500</xdr:colOff>
      <xdr:row>6</xdr:row>
      <xdr:rowOff>28575</xdr:rowOff>
    </xdr:to>
    <xdr:pic>
      <xdr:nvPicPr>
        <xdr:cNvPr id="5" name="Picture 3" descr="Logo: Landesamt für Umwelt"/>
        <xdr:cNvPicPr preferRelativeResize="1">
          <a:picLocks noChangeAspect="1"/>
        </xdr:cNvPicPr>
      </xdr:nvPicPr>
      <xdr:blipFill>
        <a:blip r:embed="rId1"/>
        <a:stretch>
          <a:fillRect/>
        </a:stretch>
      </xdr:blipFill>
      <xdr:spPr>
        <a:xfrm>
          <a:off x="10229850" y="38100"/>
          <a:ext cx="17430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1714500</xdr:colOff>
      <xdr:row>32</xdr:row>
      <xdr:rowOff>133350</xdr:rowOff>
    </xdr:to>
    <xdr:sp>
      <xdr:nvSpPr>
        <xdr:cNvPr id="1" name="Rectangle 12"/>
        <xdr:cNvSpPr>
          <a:spLocks/>
        </xdr:cNvSpPr>
      </xdr:nvSpPr>
      <xdr:spPr>
        <a:xfrm>
          <a:off x="9525" y="0"/>
          <a:ext cx="170497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5</xdr:col>
      <xdr:colOff>361950</xdr:colOff>
      <xdr:row>0</xdr:row>
      <xdr:rowOff>381000</xdr:rowOff>
    </xdr:to>
    <xdr:sp>
      <xdr:nvSpPr>
        <xdr:cNvPr id="2" name="Rectangle 6"/>
        <xdr:cNvSpPr>
          <a:spLocks/>
        </xdr:cNvSpPr>
      </xdr:nvSpPr>
      <xdr:spPr>
        <a:xfrm>
          <a:off x="9525" y="9525"/>
          <a:ext cx="13944600" cy="3714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85725</xdr:colOff>
      <xdr:row>9</xdr:row>
      <xdr:rowOff>47625</xdr:rowOff>
    </xdr:from>
    <xdr:to>
      <xdr:col>2</xdr:col>
      <xdr:colOff>361950</xdr:colOff>
      <xdr:row>9</xdr:row>
      <xdr:rowOff>161925</xdr:rowOff>
    </xdr:to>
    <xdr:sp>
      <xdr:nvSpPr>
        <xdr:cNvPr id="3" name="AutoShape 1"/>
        <xdr:cNvSpPr>
          <a:spLocks/>
        </xdr:cNvSpPr>
      </xdr:nvSpPr>
      <xdr:spPr>
        <a:xfrm>
          <a:off x="3581400" y="2047875"/>
          <a:ext cx="27622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11</xdr:row>
      <xdr:rowOff>38100</xdr:rowOff>
    </xdr:from>
    <xdr:to>
      <xdr:col>4</xdr:col>
      <xdr:colOff>342900</xdr:colOff>
      <xdr:row>11</xdr:row>
      <xdr:rowOff>142875</xdr:rowOff>
    </xdr:to>
    <xdr:sp>
      <xdr:nvSpPr>
        <xdr:cNvPr id="4" name="AutoShape 2"/>
        <xdr:cNvSpPr>
          <a:spLocks/>
        </xdr:cNvSpPr>
      </xdr:nvSpPr>
      <xdr:spPr>
        <a:xfrm>
          <a:off x="9305925" y="240982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30</xdr:row>
      <xdr:rowOff>123825</xdr:rowOff>
    </xdr:from>
    <xdr:to>
      <xdr:col>2</xdr:col>
      <xdr:colOff>371475</xdr:colOff>
      <xdr:row>30</xdr:row>
      <xdr:rowOff>228600</xdr:rowOff>
    </xdr:to>
    <xdr:sp>
      <xdr:nvSpPr>
        <xdr:cNvPr id="5" name="AutoShape 3"/>
        <xdr:cNvSpPr>
          <a:spLocks/>
        </xdr:cNvSpPr>
      </xdr:nvSpPr>
      <xdr:spPr>
        <a:xfrm>
          <a:off x="3590925" y="604837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57150</xdr:rowOff>
    </xdr:from>
    <xdr:to>
      <xdr:col>4</xdr:col>
      <xdr:colOff>361950</xdr:colOff>
      <xdr:row>23</xdr:row>
      <xdr:rowOff>152400</xdr:rowOff>
    </xdr:to>
    <xdr:sp>
      <xdr:nvSpPr>
        <xdr:cNvPr id="6" name="AutoShape 4"/>
        <xdr:cNvSpPr>
          <a:spLocks/>
        </xdr:cNvSpPr>
      </xdr:nvSpPr>
      <xdr:spPr>
        <a:xfrm>
          <a:off x="9324975" y="4619625"/>
          <a:ext cx="276225" cy="952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9525</xdr:rowOff>
    </xdr:from>
    <xdr:to>
      <xdr:col>5</xdr:col>
      <xdr:colOff>361950</xdr:colOff>
      <xdr:row>32</xdr:row>
      <xdr:rowOff>161925</xdr:rowOff>
    </xdr:to>
    <xdr:sp>
      <xdr:nvSpPr>
        <xdr:cNvPr id="7" name="Rectangle 5"/>
        <xdr:cNvSpPr>
          <a:spLocks/>
        </xdr:cNvSpPr>
      </xdr:nvSpPr>
      <xdr:spPr>
        <a:xfrm>
          <a:off x="19050" y="6534150"/>
          <a:ext cx="13935075" cy="2571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9525</xdr:colOff>
      <xdr:row>0</xdr:row>
      <xdr:rowOff>9525</xdr:rowOff>
    </xdr:from>
    <xdr:to>
      <xdr:col>5</xdr:col>
      <xdr:colOff>361950</xdr:colOff>
      <xdr:row>32</xdr:row>
      <xdr:rowOff>142875</xdr:rowOff>
    </xdr:to>
    <xdr:sp>
      <xdr:nvSpPr>
        <xdr:cNvPr id="8" name="Rectangle 7"/>
        <xdr:cNvSpPr>
          <a:spLocks/>
        </xdr:cNvSpPr>
      </xdr:nvSpPr>
      <xdr:spPr>
        <a:xfrm>
          <a:off x="13601700" y="9525"/>
          <a:ext cx="35242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1609725</xdr:colOff>
      <xdr:row>0</xdr:row>
      <xdr:rowOff>47625</xdr:rowOff>
    </xdr:from>
    <xdr:to>
      <xdr:col>3</xdr:col>
      <xdr:colOff>0</xdr:colOff>
      <xdr:row>0</xdr:row>
      <xdr:rowOff>323850</xdr:rowOff>
    </xdr:to>
    <xdr:sp>
      <xdr:nvSpPr>
        <xdr:cNvPr id="9" name="Text Box 8"/>
        <xdr:cNvSpPr txBox="1">
          <a:spLocks noChangeArrowheads="1"/>
        </xdr:cNvSpPr>
      </xdr:nvSpPr>
      <xdr:spPr>
        <a:xfrm>
          <a:off x="1609725" y="47625"/>
          <a:ext cx="5867400"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kontinuierlicher Betrieb</a:t>
          </a:r>
        </a:p>
      </xdr:txBody>
    </xdr:sp>
    <xdr:clientData/>
  </xdr:twoCellAnchor>
  <xdr:twoCellAnchor>
    <xdr:from>
      <xdr:col>3</xdr:col>
      <xdr:colOff>9525</xdr:colOff>
      <xdr:row>0</xdr:row>
      <xdr:rowOff>85725</xdr:rowOff>
    </xdr:from>
    <xdr:to>
      <xdr:col>5</xdr:col>
      <xdr:colOff>0</xdr:colOff>
      <xdr:row>0</xdr:row>
      <xdr:rowOff>361950</xdr:rowOff>
    </xdr:to>
    <xdr:sp>
      <xdr:nvSpPr>
        <xdr:cNvPr id="10" name="Text Box 9"/>
        <xdr:cNvSpPr txBox="1">
          <a:spLocks noChangeArrowheads="1"/>
        </xdr:cNvSpPr>
      </xdr:nvSpPr>
      <xdr:spPr>
        <a:xfrm>
          <a:off x="7486650" y="85725"/>
          <a:ext cx="6105525"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kontinuierlicher Betrieb</a:t>
          </a:r>
        </a:p>
      </xdr:txBody>
    </xdr:sp>
    <xdr:clientData/>
  </xdr:twoCellAnchor>
  <xdr:twoCellAnchor>
    <xdr:from>
      <xdr:col>0</xdr:col>
      <xdr:colOff>0</xdr:colOff>
      <xdr:row>5</xdr:row>
      <xdr:rowOff>47625</xdr:rowOff>
    </xdr:from>
    <xdr:to>
      <xdr:col>0</xdr:col>
      <xdr:colOff>1666875</xdr:colOff>
      <xdr:row>7</xdr:row>
      <xdr:rowOff>76200</xdr:rowOff>
    </xdr:to>
    <xdr:sp>
      <xdr:nvSpPr>
        <xdr:cNvPr id="11" name="Text Box 10"/>
        <xdr:cNvSpPr txBox="1">
          <a:spLocks noChangeArrowheads="1"/>
        </xdr:cNvSpPr>
      </xdr:nvSpPr>
      <xdr:spPr>
        <a:xfrm>
          <a:off x="0" y="1228725"/>
          <a:ext cx="166687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Netzstecker vorhanden</a:t>
          </a:r>
        </a:p>
      </xdr:txBody>
    </xdr:sp>
    <xdr:clientData/>
  </xdr:twoCellAnchor>
  <xdr:twoCellAnchor>
    <xdr:from>
      <xdr:col>0</xdr:col>
      <xdr:colOff>0</xdr:colOff>
      <xdr:row>20</xdr:row>
      <xdr:rowOff>28575</xdr:rowOff>
    </xdr:from>
    <xdr:to>
      <xdr:col>1</xdr:col>
      <xdr:colOff>0</xdr:colOff>
      <xdr:row>22</xdr:row>
      <xdr:rowOff>104775</xdr:rowOff>
    </xdr:to>
    <xdr:sp>
      <xdr:nvSpPr>
        <xdr:cNvPr id="12" name="Text Box 11"/>
        <xdr:cNvSpPr txBox="1">
          <a:spLocks noChangeArrowheads="1"/>
        </xdr:cNvSpPr>
      </xdr:nvSpPr>
      <xdr:spPr>
        <a:xfrm>
          <a:off x="0" y="4048125"/>
          <a:ext cx="172402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Netzstecker vorhanden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0.8065</cdr:x>
      <cdr:y>0.419</cdr:y>
    </cdr:from>
    <cdr:to>
      <cdr:x>0.816</cdr:x>
      <cdr:y>0.43575</cdr:y>
    </cdr:to>
    <cdr:sp>
      <cdr:nvSpPr>
        <cdr:cNvPr id="1" name="Rectangle 2" descr="Diagonal dunkel nach oben"/>
        <cdr:cNvSpPr>
          <a:spLocks/>
        </cdr:cNvSpPr>
      </cdr:nvSpPr>
      <cdr:spPr>
        <a:xfrm>
          <a:off x="7448550" y="2400300"/>
          <a:ext cx="85725" cy="95250"/>
        </a:xfrm>
        <a:prstGeom prst="rect">
          <a:avLst/>
        </a:prstGeom>
        <a:pattFill prst="dk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0.8065</cdr:x>
      <cdr:y>0.37075</cdr:y>
    </cdr:from>
    <cdr:to>
      <cdr:x>0.816</cdr:x>
      <cdr:y>0.38675</cdr:y>
    </cdr:to>
    <cdr:sp>
      <cdr:nvSpPr>
        <cdr:cNvPr id="2" name="Rectangle 3"/>
        <cdr:cNvSpPr>
          <a:spLocks/>
        </cdr:cNvSpPr>
      </cdr:nvSpPr>
      <cdr:spPr>
        <a:xfrm>
          <a:off x="7448550" y="2124075"/>
          <a:ext cx="85725"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0.82275</cdr:x>
      <cdr:y>0.36375</cdr:y>
    </cdr:from>
    <cdr:to>
      <cdr:x>0.9785</cdr:x>
      <cdr:y>0.46125</cdr:y>
    </cdr:to>
    <cdr:sp>
      <cdr:nvSpPr>
        <cdr:cNvPr id="3" name="Text Box 4"/>
        <cdr:cNvSpPr txBox="1">
          <a:spLocks noChangeArrowheads="1"/>
        </cdr:cNvSpPr>
      </cdr:nvSpPr>
      <cdr:spPr>
        <a:xfrm>
          <a:off x="7600950" y="2076450"/>
          <a:ext cx="143827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33</xdr:row>
      <xdr:rowOff>9525</xdr:rowOff>
    </xdr:from>
    <xdr:to>
      <xdr:col>7</xdr:col>
      <xdr:colOff>1209675</xdr:colOff>
      <xdr:row>66</xdr:row>
      <xdr:rowOff>95250</xdr:rowOff>
    </xdr:to>
    <xdr:graphicFrame>
      <xdr:nvGraphicFramePr>
        <xdr:cNvPr id="1" name="Diagramm 1"/>
        <xdr:cNvGraphicFramePr/>
      </xdr:nvGraphicFramePr>
      <xdr:xfrm>
        <a:off x="219075" y="8334375"/>
        <a:ext cx="8648700" cy="5429250"/>
      </xdr:xfrm>
      <a:graphic>
        <a:graphicData uri="http://schemas.openxmlformats.org/drawingml/2006/chart">
          <c:chart xmlns:c="http://schemas.openxmlformats.org/drawingml/2006/chart" r:id="rId1"/>
        </a:graphicData>
      </a:graphic>
    </xdr:graphicFrame>
    <xdr:clientData/>
  </xdr:twoCellAnchor>
  <xdr:twoCellAnchor>
    <xdr:from>
      <xdr:col>6</xdr:col>
      <xdr:colOff>876300</xdr:colOff>
      <xdr:row>46</xdr:row>
      <xdr:rowOff>142875</xdr:rowOff>
    </xdr:from>
    <xdr:to>
      <xdr:col>6</xdr:col>
      <xdr:colOff>962025</xdr:colOff>
      <xdr:row>47</xdr:row>
      <xdr:rowOff>66675</xdr:rowOff>
    </xdr:to>
    <xdr:sp>
      <xdr:nvSpPr>
        <xdr:cNvPr id="2" name="Rectangle 2" descr="Diagonal dunkel nach oben"/>
        <xdr:cNvSpPr>
          <a:spLocks/>
        </xdr:cNvSpPr>
      </xdr:nvSpPr>
      <xdr:spPr>
        <a:xfrm>
          <a:off x="7239000" y="10572750"/>
          <a:ext cx="85725" cy="85725"/>
        </a:xfrm>
        <a:prstGeom prst="rect">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45</xdr:row>
      <xdr:rowOff>28575</xdr:rowOff>
    </xdr:from>
    <xdr:to>
      <xdr:col>6</xdr:col>
      <xdr:colOff>962025</xdr:colOff>
      <xdr:row>45</xdr:row>
      <xdr:rowOff>123825</xdr:rowOff>
    </xdr:to>
    <xdr:sp>
      <xdr:nvSpPr>
        <xdr:cNvPr id="3" name="Rectangle 3"/>
        <xdr:cNvSpPr>
          <a:spLocks/>
        </xdr:cNvSpPr>
      </xdr:nvSpPr>
      <xdr:spPr>
        <a:xfrm>
          <a:off x="7239000" y="102965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44</xdr:row>
      <xdr:rowOff>161925</xdr:rowOff>
    </xdr:from>
    <xdr:to>
      <xdr:col>7</xdr:col>
      <xdr:colOff>1152525</xdr:colOff>
      <xdr:row>48</xdr:row>
      <xdr:rowOff>76200</xdr:rowOff>
    </xdr:to>
    <xdr:sp>
      <xdr:nvSpPr>
        <xdr:cNvPr id="4" name="Text Box 4"/>
        <xdr:cNvSpPr txBox="1">
          <a:spLocks noChangeArrowheads="1"/>
        </xdr:cNvSpPr>
      </xdr:nvSpPr>
      <xdr:spPr>
        <a:xfrm>
          <a:off x="7391400" y="10267950"/>
          <a:ext cx="1419225" cy="561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xdr:txBody>
    </xdr:sp>
    <xdr:clientData/>
  </xdr:twoCellAnchor>
  <xdr:twoCellAnchor>
    <xdr:from>
      <xdr:col>0</xdr:col>
      <xdr:colOff>28575</xdr:colOff>
      <xdr:row>27</xdr:row>
      <xdr:rowOff>28575</xdr:rowOff>
    </xdr:from>
    <xdr:to>
      <xdr:col>8</xdr:col>
      <xdr:colOff>285750</xdr:colOff>
      <xdr:row>32</xdr:row>
      <xdr:rowOff>114300</xdr:rowOff>
    </xdr:to>
    <xdr:sp>
      <xdr:nvSpPr>
        <xdr:cNvPr id="5" name="Rectangle 5"/>
        <xdr:cNvSpPr>
          <a:spLocks/>
        </xdr:cNvSpPr>
      </xdr:nvSpPr>
      <xdr:spPr>
        <a:xfrm>
          <a:off x="28575" y="7381875"/>
          <a:ext cx="9163050" cy="895350"/>
        </a:xfrm>
        <a:prstGeom prst="rect">
          <a:avLst/>
        </a:prstGeom>
        <a:solidFill>
          <a:srgbClr val="5C8395"/>
        </a:solidFill>
        <a:ln w="9525" cmpd="sng">
          <a:noFill/>
        </a:ln>
      </xdr:spPr>
      <xdr:txBody>
        <a:bodyPr vertOverflow="clip" wrap="square"/>
        <a:p>
          <a:pPr algn="r">
            <a:defRPr/>
          </a:pP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6</xdr:col>
      <xdr:colOff>1228725</xdr:colOff>
      <xdr:row>27</xdr:row>
      <xdr:rowOff>38100</xdr:rowOff>
    </xdr:from>
    <xdr:to>
      <xdr:col>8</xdr:col>
      <xdr:colOff>266700</xdr:colOff>
      <xdr:row>32</xdr:row>
      <xdr:rowOff>104775</xdr:rowOff>
    </xdr:to>
    <xdr:pic>
      <xdr:nvPicPr>
        <xdr:cNvPr id="6" name="Picture 6" descr="Logo: Landesamt für Umwelt"/>
        <xdr:cNvPicPr preferRelativeResize="1">
          <a:picLocks noChangeAspect="1"/>
        </xdr:cNvPicPr>
      </xdr:nvPicPr>
      <xdr:blipFill>
        <a:blip r:embed="rId2"/>
        <a:stretch>
          <a:fillRect/>
        </a:stretch>
      </xdr:blipFill>
      <xdr:spPr>
        <a:xfrm>
          <a:off x="7591425" y="7391400"/>
          <a:ext cx="1581150" cy="876300"/>
        </a:xfrm>
        <a:prstGeom prst="rect">
          <a:avLst/>
        </a:prstGeom>
        <a:noFill/>
        <a:ln w="9525" cmpd="sng">
          <a:noFill/>
        </a:ln>
      </xdr:spPr>
    </xdr:pic>
    <xdr:clientData/>
  </xdr:twoCellAnchor>
  <xdr:twoCellAnchor>
    <xdr:from>
      <xdr:col>0</xdr:col>
      <xdr:colOff>38100</xdr:colOff>
      <xdr:row>27</xdr:row>
      <xdr:rowOff>76200</xdr:rowOff>
    </xdr:from>
    <xdr:to>
      <xdr:col>1</xdr:col>
      <xdr:colOff>552450</xdr:colOff>
      <xdr:row>32</xdr:row>
      <xdr:rowOff>104775</xdr:rowOff>
    </xdr:to>
    <xdr:pic>
      <xdr:nvPicPr>
        <xdr:cNvPr id="7" name="Picture 7" descr="Logo: Geschäftsbereich Lebensministerium.Bayern.de"/>
        <xdr:cNvPicPr preferRelativeResize="1">
          <a:picLocks noChangeAspect="1"/>
        </xdr:cNvPicPr>
      </xdr:nvPicPr>
      <xdr:blipFill>
        <a:blip r:embed="rId3"/>
        <a:stretch>
          <a:fillRect/>
        </a:stretch>
      </xdr:blipFill>
      <xdr:spPr>
        <a:xfrm>
          <a:off x="38100" y="7429500"/>
          <a:ext cx="847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fu.bayern.de/" TargetMode="External" /><Relationship Id="rId2" Type="http://schemas.openxmlformats.org/officeDocument/2006/relationships/hyperlink" Target="http://www.lfu.bayern.de/energie/co2_rechner/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N21"/>
  <sheetViews>
    <sheetView tabSelected="1" zoomScalePageLayoutView="0" workbookViewId="0" topLeftCell="A1">
      <selection activeCell="O9" sqref="O9"/>
    </sheetView>
  </sheetViews>
  <sheetFormatPr defaultColWidth="11.421875" defaultRowHeight="12.75"/>
  <cols>
    <col min="1" max="1" width="3.00390625" style="154" customWidth="1"/>
    <col min="2" max="2" width="47.8515625" style="154" customWidth="1"/>
    <col min="3" max="5" width="11.421875" style="154" customWidth="1"/>
    <col min="6" max="6" width="12.140625" style="154" customWidth="1"/>
    <col min="7" max="9" width="11.421875" style="154" customWidth="1"/>
    <col min="10" max="10" width="16.421875" style="154" customWidth="1"/>
    <col min="11" max="11" width="11.421875" style="154" customWidth="1"/>
    <col min="12" max="12" width="17.28125" style="154" customWidth="1"/>
    <col min="13" max="13" width="5.421875" style="154" customWidth="1"/>
    <col min="14" max="16384" width="11.421875" style="154" customWidth="1"/>
  </cols>
  <sheetData>
    <row r="7" spans="1:13" ht="12.75">
      <c r="A7" s="149"/>
      <c r="B7" s="149"/>
      <c r="C7" s="149"/>
      <c r="D7" s="149"/>
      <c r="E7" s="149"/>
      <c r="F7" s="149"/>
      <c r="G7" s="149"/>
      <c r="H7" s="149"/>
      <c r="I7" s="149"/>
      <c r="J7" s="149"/>
      <c r="K7" s="149"/>
      <c r="L7" s="149"/>
      <c r="M7" s="149"/>
    </row>
    <row r="8" spans="1:13" ht="4.5" customHeight="1">
      <c r="A8" s="149"/>
      <c r="B8" s="149"/>
      <c r="C8" s="149"/>
      <c r="D8" s="149"/>
      <c r="E8" s="149"/>
      <c r="F8" s="149"/>
      <c r="G8" s="149"/>
      <c r="H8" s="149"/>
      <c r="I8" s="149"/>
      <c r="J8" s="149"/>
      <c r="K8" s="149"/>
      <c r="L8" s="149"/>
      <c r="M8" s="149"/>
    </row>
    <row r="9" spans="1:13" ht="14.25" customHeight="1">
      <c r="A9" s="149"/>
      <c r="B9" s="149"/>
      <c r="C9" s="324" t="s">
        <v>78</v>
      </c>
      <c r="D9" s="324"/>
      <c r="E9" s="324"/>
      <c r="F9" s="324"/>
      <c r="G9" s="324"/>
      <c r="H9" s="324"/>
      <c r="I9" s="324"/>
      <c r="J9" s="324"/>
      <c r="K9" s="324"/>
      <c r="L9" s="149"/>
      <c r="M9" s="149"/>
    </row>
    <row r="10" spans="1:13" ht="18" customHeight="1">
      <c r="A10" s="149"/>
      <c r="B10" s="323" t="s">
        <v>7</v>
      </c>
      <c r="C10" s="323"/>
      <c r="D10" s="323"/>
      <c r="E10" s="323"/>
      <c r="F10" s="323"/>
      <c r="G10" s="323"/>
      <c r="H10" s="323"/>
      <c r="I10" s="323"/>
      <c r="J10" s="323"/>
      <c r="K10" s="323"/>
      <c r="L10" s="323"/>
      <c r="M10" s="149"/>
    </row>
    <row r="11" spans="1:13" ht="12.75" customHeight="1">
      <c r="A11" s="149"/>
      <c r="B11" s="323"/>
      <c r="C11" s="323"/>
      <c r="D11" s="323"/>
      <c r="E11" s="323"/>
      <c r="F11" s="323"/>
      <c r="G11" s="323"/>
      <c r="H11" s="323"/>
      <c r="I11" s="323"/>
      <c r="J11" s="323"/>
      <c r="K11" s="323"/>
      <c r="L11" s="323"/>
      <c r="M11" s="149"/>
    </row>
    <row r="12" spans="1:13" ht="12.75" customHeight="1">
      <c r="A12" s="149"/>
      <c r="B12" s="323"/>
      <c r="C12" s="323"/>
      <c r="D12" s="323"/>
      <c r="E12" s="323"/>
      <c r="F12" s="323"/>
      <c r="G12" s="323"/>
      <c r="H12" s="323"/>
      <c r="I12" s="323"/>
      <c r="J12" s="323"/>
      <c r="K12" s="323"/>
      <c r="L12" s="323"/>
      <c r="M12" s="149"/>
    </row>
    <row r="13" spans="1:13" ht="12.75" customHeight="1">
      <c r="A13" s="149"/>
      <c r="B13" s="323"/>
      <c r="C13" s="323"/>
      <c r="D13" s="323"/>
      <c r="E13" s="323"/>
      <c r="F13" s="323"/>
      <c r="G13" s="323"/>
      <c r="H13" s="323"/>
      <c r="I13" s="323"/>
      <c r="J13" s="323"/>
      <c r="K13" s="323"/>
      <c r="L13" s="323"/>
      <c r="M13" s="149"/>
    </row>
    <row r="14" spans="1:13" ht="12.75" customHeight="1">
      <c r="A14" s="149"/>
      <c r="B14" s="323"/>
      <c r="C14" s="323"/>
      <c r="D14" s="323"/>
      <c r="E14" s="323"/>
      <c r="F14" s="323"/>
      <c r="G14" s="323"/>
      <c r="H14" s="323"/>
      <c r="I14" s="323"/>
      <c r="J14" s="323"/>
      <c r="K14" s="323"/>
      <c r="L14" s="323"/>
      <c r="M14" s="149"/>
    </row>
    <row r="15" spans="1:13" ht="21" customHeight="1">
      <c r="A15" s="149"/>
      <c r="B15" s="323"/>
      <c r="C15" s="323"/>
      <c r="D15" s="323"/>
      <c r="E15" s="323"/>
      <c r="F15" s="323"/>
      <c r="G15" s="323"/>
      <c r="H15" s="323"/>
      <c r="I15" s="323"/>
      <c r="J15" s="323"/>
      <c r="K15" s="323"/>
      <c r="L15" s="323"/>
      <c r="M15" s="149"/>
    </row>
    <row r="16" spans="1:13" ht="18" customHeight="1">
      <c r="A16" s="149"/>
      <c r="B16" s="323"/>
      <c r="C16" s="323"/>
      <c r="D16" s="323"/>
      <c r="E16" s="323"/>
      <c r="F16" s="323"/>
      <c r="G16" s="323"/>
      <c r="H16" s="323"/>
      <c r="I16" s="323"/>
      <c r="J16" s="323"/>
      <c r="K16" s="323"/>
      <c r="L16" s="323"/>
      <c r="M16" s="149"/>
    </row>
    <row r="17" spans="1:13" ht="12" customHeight="1">
      <c r="A17" s="149"/>
      <c r="B17" s="224"/>
      <c r="C17" s="224"/>
      <c r="D17" s="224"/>
      <c r="E17" s="224"/>
      <c r="F17" s="224"/>
      <c r="G17" s="224"/>
      <c r="H17" s="224"/>
      <c r="I17" s="224"/>
      <c r="J17" s="224"/>
      <c r="K17" s="224"/>
      <c r="L17" s="224"/>
      <c r="M17" s="149"/>
    </row>
    <row r="18" spans="1:13" ht="18">
      <c r="A18" s="149"/>
      <c r="B18" s="156" t="s">
        <v>73</v>
      </c>
      <c r="C18" s="151"/>
      <c r="D18" s="152"/>
      <c r="E18" s="150"/>
      <c r="F18" s="153"/>
      <c r="G18" s="150"/>
      <c r="H18" s="150"/>
      <c r="I18" s="150"/>
      <c r="J18" s="157"/>
      <c r="K18" s="150"/>
      <c r="L18" s="150"/>
      <c r="M18" s="149"/>
    </row>
    <row r="19" spans="1:13" ht="12.75">
      <c r="A19" s="149"/>
      <c r="B19" s="150"/>
      <c r="C19" s="151"/>
      <c r="D19" s="152"/>
      <c r="E19" s="150"/>
      <c r="F19" s="153"/>
      <c r="G19" s="150"/>
      <c r="H19" s="150"/>
      <c r="I19" s="150"/>
      <c r="J19" s="157"/>
      <c r="K19" s="150"/>
      <c r="L19" s="150"/>
      <c r="M19" s="149"/>
    </row>
    <row r="20" spans="1:14" ht="315.75" customHeight="1">
      <c r="A20" s="149"/>
      <c r="B20" s="321" t="s">
        <v>104</v>
      </c>
      <c r="C20" s="322"/>
      <c r="D20" s="322"/>
      <c r="E20" s="322"/>
      <c r="F20" s="322"/>
      <c r="G20" s="322"/>
      <c r="H20" s="322"/>
      <c r="I20" s="322"/>
      <c r="J20" s="322"/>
      <c r="K20" s="322"/>
      <c r="L20" s="322"/>
      <c r="M20" s="158"/>
      <c r="N20" s="155"/>
    </row>
    <row r="21" spans="1:14" ht="18.75" customHeight="1">
      <c r="A21" s="149"/>
      <c r="B21" s="325" t="s">
        <v>8</v>
      </c>
      <c r="C21" s="326"/>
      <c r="D21" s="326"/>
      <c r="E21" s="326"/>
      <c r="F21" s="326"/>
      <c r="G21" s="326"/>
      <c r="H21" s="326"/>
      <c r="I21" s="326"/>
      <c r="J21" s="326"/>
      <c r="K21" s="326"/>
      <c r="L21" s="326"/>
      <c r="M21" s="158"/>
      <c r="N21" s="155"/>
    </row>
  </sheetData>
  <sheetProtection password="E435" sheet="1" formatCells="0" formatColumns="0" formatRows="0"/>
  <mergeCells count="4">
    <mergeCell ref="B20:L20"/>
    <mergeCell ref="B10:L16"/>
    <mergeCell ref="C9:K9"/>
    <mergeCell ref="B21:L21"/>
  </mergeCells>
  <hyperlinks>
    <hyperlink ref="B21" r:id="rId1" display="www.lfu.bayern.de"/>
    <hyperlink ref="B21:L21" r:id="rId2" display="Testen Sie doch auch einmal den CO2-Rechner des Landesamtes für Umwelt!"/>
  </hyperlinks>
  <printOptions/>
  <pageMargins left="0.21" right="0.27" top="0.24" bottom="0.2" header="0.23" footer="0.19"/>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F33"/>
  <sheetViews>
    <sheetView zoomScale="85" zoomScaleNormal="85" zoomScaleSheetLayoutView="100" zoomScalePageLayoutView="0" workbookViewId="0" topLeftCell="A1">
      <selection activeCell="C38" sqref="C38"/>
    </sheetView>
  </sheetViews>
  <sheetFormatPr defaultColWidth="11.421875" defaultRowHeight="12.75"/>
  <cols>
    <col min="1" max="1" width="25.8515625" style="0" customWidth="1"/>
    <col min="2" max="2" width="26.57421875" style="0" customWidth="1"/>
    <col min="3" max="3" width="59.7109375" style="0" customWidth="1"/>
    <col min="4" max="4" width="26.421875" style="0" customWidth="1"/>
    <col min="5" max="5" width="65.28125" style="0" customWidth="1"/>
    <col min="6" max="6" width="5.57421875" style="0" customWidth="1"/>
  </cols>
  <sheetData>
    <row r="1" spans="1:6" ht="30.75" customHeight="1" thickBot="1">
      <c r="A1" s="227"/>
      <c r="B1" s="332"/>
      <c r="C1" s="332"/>
      <c r="D1" s="332"/>
      <c r="E1" s="332"/>
      <c r="F1" s="228"/>
    </row>
    <row r="2" spans="1:6" ht="18" customHeight="1">
      <c r="A2" s="229"/>
      <c r="B2" s="311" t="s">
        <v>96</v>
      </c>
      <c r="C2" s="335" t="s">
        <v>1</v>
      </c>
      <c r="D2" s="306" t="s">
        <v>97</v>
      </c>
      <c r="E2" s="333" t="s">
        <v>0</v>
      </c>
      <c r="F2" s="230"/>
    </row>
    <row r="3" spans="1:6" ht="14.25">
      <c r="A3" s="229"/>
      <c r="B3" s="312" t="s">
        <v>11</v>
      </c>
      <c r="C3" s="336"/>
      <c r="D3" s="307" t="s">
        <v>44</v>
      </c>
      <c r="E3" s="334"/>
      <c r="F3" s="230"/>
    </row>
    <row r="4" spans="1:6" ht="15" customHeight="1">
      <c r="A4" s="229"/>
      <c r="B4" s="312" t="s">
        <v>10</v>
      </c>
      <c r="C4" s="336"/>
      <c r="D4" s="307" t="s">
        <v>14</v>
      </c>
      <c r="E4" s="334"/>
      <c r="F4" s="230"/>
    </row>
    <row r="5" spans="1:6" ht="15" customHeight="1">
      <c r="A5" s="229"/>
      <c r="B5" s="312" t="s">
        <v>47</v>
      </c>
      <c r="C5" s="336"/>
      <c r="D5" s="307" t="s">
        <v>91</v>
      </c>
      <c r="E5" s="334"/>
      <c r="F5" s="230"/>
    </row>
    <row r="6" spans="1:6" ht="14.25" customHeight="1">
      <c r="A6" s="229"/>
      <c r="B6" s="312" t="s">
        <v>36</v>
      </c>
      <c r="C6" s="336"/>
      <c r="D6" s="307" t="s">
        <v>92</v>
      </c>
      <c r="E6" s="334"/>
      <c r="F6" s="230"/>
    </row>
    <row r="7" spans="1:6" ht="18">
      <c r="A7" s="231"/>
      <c r="B7" s="312" t="s">
        <v>94</v>
      </c>
      <c r="C7" s="313"/>
      <c r="D7" s="307" t="s">
        <v>93</v>
      </c>
      <c r="E7" s="334"/>
      <c r="F7" s="230"/>
    </row>
    <row r="8" spans="1:6" ht="18">
      <c r="A8" s="231"/>
      <c r="B8" s="312" t="s">
        <v>103</v>
      </c>
      <c r="C8" s="313"/>
      <c r="D8" s="307" t="s">
        <v>46</v>
      </c>
      <c r="E8" s="334"/>
      <c r="F8" s="230"/>
    </row>
    <row r="9" spans="1:6" ht="14.25">
      <c r="A9" s="229"/>
      <c r="B9" s="312"/>
      <c r="C9" s="313"/>
      <c r="D9" s="307" t="s">
        <v>43</v>
      </c>
      <c r="E9" s="334"/>
      <c r="F9" s="230"/>
    </row>
    <row r="10" spans="1:6" ht="15">
      <c r="A10" s="229"/>
      <c r="B10" s="312"/>
      <c r="C10" s="314" t="s">
        <v>4</v>
      </c>
      <c r="D10" s="307" t="s">
        <v>95</v>
      </c>
      <c r="E10" s="334"/>
      <c r="F10" s="230"/>
    </row>
    <row r="11" spans="1:6" ht="14.25">
      <c r="A11" s="229"/>
      <c r="B11" s="312"/>
      <c r="C11" s="313"/>
      <c r="D11" s="307" t="s">
        <v>85</v>
      </c>
      <c r="E11" s="334"/>
      <c r="F11" s="230"/>
    </row>
    <row r="12" spans="1:6" ht="14.25">
      <c r="A12" s="229"/>
      <c r="B12" s="312"/>
      <c r="C12" s="313"/>
      <c r="D12" s="307" t="s">
        <v>84</v>
      </c>
      <c r="E12" s="334"/>
      <c r="F12" s="230"/>
    </row>
    <row r="13" spans="1:6" ht="14.25">
      <c r="A13" s="229"/>
      <c r="B13" s="312"/>
      <c r="C13" s="313"/>
      <c r="D13" s="307" t="s">
        <v>98</v>
      </c>
      <c r="E13" s="308"/>
      <c r="F13" s="230"/>
    </row>
    <row r="14" spans="1:6" ht="14.25">
      <c r="A14" s="229"/>
      <c r="B14" s="312"/>
      <c r="C14" s="313"/>
      <c r="D14" s="307"/>
      <c r="E14" s="308"/>
      <c r="F14" s="230"/>
    </row>
    <row r="15" spans="1:6" ht="15" thickBot="1">
      <c r="A15" s="229"/>
      <c r="B15" s="315"/>
      <c r="C15" s="316"/>
      <c r="D15" s="309"/>
      <c r="E15" s="310"/>
      <c r="F15" s="230"/>
    </row>
    <row r="16" spans="1:6" ht="15" customHeight="1">
      <c r="A16" s="229"/>
      <c r="B16" s="303" t="s">
        <v>97</v>
      </c>
      <c r="C16" s="327" t="s">
        <v>5</v>
      </c>
      <c r="D16" s="317" t="s">
        <v>97</v>
      </c>
      <c r="E16" s="329" t="s">
        <v>3</v>
      </c>
      <c r="F16" s="230"/>
    </row>
    <row r="17" spans="1:6" ht="14.25">
      <c r="A17" s="229"/>
      <c r="B17" s="304" t="s">
        <v>83</v>
      </c>
      <c r="C17" s="327"/>
      <c r="D17" s="318" t="s">
        <v>101</v>
      </c>
      <c r="E17" s="330"/>
      <c r="F17" s="230"/>
    </row>
    <row r="18" spans="1:6" ht="14.25">
      <c r="A18" s="229"/>
      <c r="B18" s="304" t="s">
        <v>98</v>
      </c>
      <c r="C18" s="327"/>
      <c r="D18" s="318" t="s">
        <v>102</v>
      </c>
      <c r="E18" s="330"/>
      <c r="F18" s="230"/>
    </row>
    <row r="19" spans="1:6" ht="14.25">
      <c r="A19" s="229"/>
      <c r="B19" s="304" t="s">
        <v>99</v>
      </c>
      <c r="C19" s="327"/>
      <c r="D19" s="319"/>
      <c r="E19" s="330"/>
      <c r="F19" s="230"/>
    </row>
    <row r="20" spans="1:6" ht="14.25" customHeight="1">
      <c r="A20" s="229"/>
      <c r="B20" s="304" t="s">
        <v>100</v>
      </c>
      <c r="C20" s="327"/>
      <c r="D20" s="319"/>
      <c r="E20" s="330"/>
      <c r="F20" s="230"/>
    </row>
    <row r="21" spans="1:6" ht="14.25">
      <c r="A21" s="229"/>
      <c r="B21" s="304"/>
      <c r="C21" s="327"/>
      <c r="D21" s="318"/>
      <c r="E21" s="330"/>
      <c r="F21" s="230"/>
    </row>
    <row r="22" spans="1:6" ht="14.25">
      <c r="A22" s="229"/>
      <c r="B22" s="304"/>
      <c r="C22" s="327"/>
      <c r="D22" s="318"/>
      <c r="E22" s="330"/>
      <c r="F22" s="230"/>
    </row>
    <row r="23" spans="1:6" ht="14.25">
      <c r="A23" s="229"/>
      <c r="B23" s="304"/>
      <c r="C23" s="327"/>
      <c r="D23" s="318"/>
      <c r="E23" s="330"/>
      <c r="F23" s="230"/>
    </row>
    <row r="24" spans="1:6" ht="18">
      <c r="A24" s="231"/>
      <c r="B24" s="304"/>
      <c r="C24" s="327"/>
      <c r="D24" s="318"/>
      <c r="E24" s="330"/>
      <c r="F24" s="230"/>
    </row>
    <row r="25" spans="1:6" ht="18">
      <c r="A25" s="231"/>
      <c r="B25" s="304"/>
      <c r="C25" s="327"/>
      <c r="D25" s="318"/>
      <c r="E25" s="330"/>
      <c r="F25" s="230"/>
    </row>
    <row r="26" spans="1:6" ht="14.25">
      <c r="A26" s="229"/>
      <c r="B26" s="304"/>
      <c r="C26" s="327"/>
      <c r="D26" s="318"/>
      <c r="E26" s="330"/>
      <c r="F26" s="230"/>
    </row>
    <row r="27" spans="1:6" ht="14.25">
      <c r="A27" s="229"/>
      <c r="B27" s="304"/>
      <c r="C27" s="327"/>
      <c r="D27" s="318"/>
      <c r="E27" s="330"/>
      <c r="F27" s="230"/>
    </row>
    <row r="28" spans="1:6" ht="14.25">
      <c r="A28" s="229"/>
      <c r="B28" s="304"/>
      <c r="C28" s="327"/>
      <c r="D28" s="318"/>
      <c r="E28" s="330"/>
      <c r="F28" s="230"/>
    </row>
    <row r="29" spans="1:6" ht="14.25">
      <c r="A29" s="229"/>
      <c r="B29" s="304"/>
      <c r="C29" s="327"/>
      <c r="D29" s="318"/>
      <c r="E29" s="330"/>
      <c r="F29" s="230"/>
    </row>
    <row r="30" spans="1:6" ht="14.25">
      <c r="A30" s="229"/>
      <c r="B30" s="304"/>
      <c r="C30" s="327"/>
      <c r="D30" s="318"/>
      <c r="E30" s="330"/>
      <c r="F30" s="230"/>
    </row>
    <row r="31" spans="1:6" ht="47.25" customHeight="1" thickBot="1">
      <c r="A31" s="236"/>
      <c r="B31" s="305"/>
      <c r="C31" s="328"/>
      <c r="D31" s="320"/>
      <c r="E31" s="331"/>
      <c r="F31" s="230"/>
    </row>
    <row r="32" spans="1:6" ht="8.25" customHeight="1">
      <c r="A32" s="229"/>
      <c r="B32" s="232"/>
      <c r="C32" s="232"/>
      <c r="D32" s="232"/>
      <c r="E32" s="232"/>
      <c r="F32" s="230"/>
    </row>
    <row r="33" spans="1:6" ht="13.5" thickBot="1">
      <c r="A33" s="233"/>
      <c r="B33" s="234"/>
      <c r="C33" s="234"/>
      <c r="D33" s="234"/>
      <c r="E33" s="234"/>
      <c r="F33" s="235"/>
    </row>
  </sheetData>
  <sheetProtection password="E435" sheet="1" formatCells="0" formatColumns="0" formatRows="0"/>
  <mergeCells count="6">
    <mergeCell ref="C16:C31"/>
    <mergeCell ref="E16:E31"/>
    <mergeCell ref="B1:C1"/>
    <mergeCell ref="D1:E1"/>
    <mergeCell ref="E2:E12"/>
    <mergeCell ref="C2:C6"/>
  </mergeCells>
  <printOptions/>
  <pageMargins left="0.17" right="0.16" top="0.71" bottom="0.77"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zoomScale="75" zoomScaleNormal="75" zoomScalePageLayoutView="0" workbookViewId="0" topLeftCell="A1">
      <pane ySplit="3" topLeftCell="A28" activePane="bottomLeft" state="frozen"/>
      <selection pane="topLeft" activeCell="A1" sqref="A1"/>
      <selection pane="bottomLeft" activeCell="U48" sqref="U48"/>
    </sheetView>
  </sheetViews>
  <sheetFormatPr defaultColWidth="11.421875" defaultRowHeight="12.75"/>
  <cols>
    <col min="1" max="1" width="23.57421875" style="5" customWidth="1"/>
    <col min="2" max="2" width="54.8515625" style="35" customWidth="1"/>
    <col min="3" max="3" width="19.28125" style="36" customWidth="1"/>
    <col min="4" max="4" width="15.7109375" style="5" customWidth="1"/>
    <col min="5" max="5" width="21.7109375" style="37" customWidth="1"/>
    <col min="6" max="6" width="11.57421875" style="5" customWidth="1"/>
    <col min="7" max="7" width="13.421875" style="5" customWidth="1"/>
    <col min="8" max="8" width="6.57421875" style="5" customWidth="1"/>
    <col min="9" max="9" width="16.8515625" style="38" customWidth="1"/>
    <col min="10" max="10" width="1.8515625" style="5" customWidth="1"/>
    <col min="11" max="11" width="1.57421875" style="5" customWidth="1"/>
    <col min="12" max="12" width="24.00390625" style="5" customWidth="1"/>
    <col min="13" max="13" width="11.57421875" style="5" customWidth="1"/>
    <col min="14" max="14" width="13.57421875" style="5" customWidth="1"/>
    <col min="15" max="15" width="6.421875" style="5" customWidth="1"/>
    <col min="16" max="16" width="17.00390625" style="5" customWidth="1"/>
    <col min="17" max="17" width="2.140625" style="5" customWidth="1"/>
    <col min="18" max="18" width="3.00390625" style="5" customWidth="1"/>
    <col min="19" max="24" width="11.421875" style="5" customWidth="1"/>
    <col min="25" max="27" width="11.421875" style="9" customWidth="1"/>
    <col min="28" max="16384" width="11.421875" style="5" customWidth="1"/>
  </cols>
  <sheetData>
    <row r="1" spans="1:24" ht="12.75">
      <c r="A1" s="39"/>
      <c r="B1" s="40"/>
      <c r="C1" s="41"/>
      <c r="D1" s="39"/>
      <c r="E1" s="42"/>
      <c r="F1" s="39"/>
      <c r="G1" s="39"/>
      <c r="H1" s="39"/>
      <c r="I1" s="43"/>
      <c r="J1" s="39"/>
      <c r="K1" s="39"/>
      <c r="L1" s="39"/>
      <c r="M1" s="39"/>
      <c r="N1" s="39"/>
      <c r="O1" s="39"/>
      <c r="P1" s="39"/>
      <c r="Q1" s="39"/>
      <c r="R1" s="1"/>
      <c r="S1" s="1"/>
      <c r="T1" s="1"/>
      <c r="U1" s="1"/>
      <c r="V1" s="1"/>
      <c r="W1" s="1"/>
      <c r="X1" s="1"/>
    </row>
    <row r="2" spans="1:24" ht="27.75" customHeight="1" thickBot="1">
      <c r="A2" s="338" t="s">
        <v>58</v>
      </c>
      <c r="B2" s="338"/>
      <c r="C2" s="338"/>
      <c r="D2" s="338"/>
      <c r="E2" s="338"/>
      <c r="F2" s="338"/>
      <c r="G2" s="338"/>
      <c r="H2" s="338"/>
      <c r="I2" s="338"/>
      <c r="J2" s="338"/>
      <c r="K2" s="44"/>
      <c r="L2" s="339" t="s">
        <v>59</v>
      </c>
      <c r="M2" s="339"/>
      <c r="N2" s="339"/>
      <c r="O2" s="339"/>
      <c r="P2" s="339"/>
      <c r="Q2" s="339"/>
      <c r="R2" s="1"/>
      <c r="S2" s="1"/>
      <c r="T2" s="1"/>
      <c r="U2" s="1"/>
      <c r="V2" s="1"/>
      <c r="W2" s="1"/>
      <c r="X2" s="1"/>
    </row>
    <row r="3" spans="1:27" s="8" customFormat="1" ht="79.5" thickBot="1">
      <c r="A3" s="51" t="s">
        <v>56</v>
      </c>
      <c r="B3" s="129" t="s">
        <v>22</v>
      </c>
      <c r="C3" s="45" t="s">
        <v>65</v>
      </c>
      <c r="D3" s="46"/>
      <c r="E3" s="45" t="s">
        <v>67</v>
      </c>
      <c r="F3" s="46"/>
      <c r="G3" s="47" t="s">
        <v>66</v>
      </c>
      <c r="H3" s="48"/>
      <c r="I3" s="49" t="s">
        <v>60</v>
      </c>
      <c r="J3" s="50"/>
      <c r="K3" s="44"/>
      <c r="L3" s="45" t="s">
        <v>68</v>
      </c>
      <c r="M3" s="46"/>
      <c r="N3" s="51" t="s">
        <v>69</v>
      </c>
      <c r="O3" s="46"/>
      <c r="P3" s="49" t="s">
        <v>60</v>
      </c>
      <c r="Q3" s="50"/>
      <c r="R3" s="6"/>
      <c r="S3" s="6"/>
      <c r="T3" s="6"/>
      <c r="U3" s="6"/>
      <c r="V3" s="6"/>
      <c r="W3" s="6"/>
      <c r="X3" s="6"/>
      <c r="Y3" s="131"/>
      <c r="Z3" s="131"/>
      <c r="AA3" s="131"/>
    </row>
    <row r="4" spans="1:24" s="9" customFormat="1" ht="15.75">
      <c r="A4" s="169" t="s">
        <v>25</v>
      </c>
      <c r="B4" s="170" t="s">
        <v>38</v>
      </c>
      <c r="C4" s="171"/>
      <c r="D4" s="172" t="s">
        <v>18</v>
      </c>
      <c r="E4" s="173"/>
      <c r="F4" s="172" t="s">
        <v>19</v>
      </c>
      <c r="G4" s="271">
        <f>C4*E4/1000</f>
        <v>0</v>
      </c>
      <c r="H4" s="176" t="s">
        <v>31</v>
      </c>
      <c r="I4" s="174">
        <f aca="true" t="shared" si="0" ref="I4:I35">G4*C$86</f>
        <v>0</v>
      </c>
      <c r="J4" s="175" t="s">
        <v>2</v>
      </c>
      <c r="K4" s="44"/>
      <c r="L4" s="184">
        <v>0</v>
      </c>
      <c r="M4" s="172" t="s">
        <v>19</v>
      </c>
      <c r="N4" s="285">
        <f aca="true" t="shared" si="1" ref="N4:N25">+$C4*L4/1000</f>
        <v>0</v>
      </c>
      <c r="O4" s="176" t="s">
        <v>31</v>
      </c>
      <c r="P4" s="174">
        <f aca="true" t="shared" si="2" ref="P4:P24">N4*C$86</f>
        <v>0</v>
      </c>
      <c r="Q4" s="175" t="s">
        <v>2</v>
      </c>
      <c r="R4" s="1"/>
      <c r="S4" s="1"/>
      <c r="T4" s="1"/>
      <c r="U4" s="1"/>
      <c r="V4" s="1"/>
      <c r="W4" s="1"/>
      <c r="X4" s="1"/>
    </row>
    <row r="5" spans="1:24" s="9" customFormat="1" ht="15.75">
      <c r="A5" s="177" t="s">
        <v>25</v>
      </c>
      <c r="B5" s="178" t="s">
        <v>37</v>
      </c>
      <c r="C5" s="179"/>
      <c r="D5" s="180" t="s">
        <v>18</v>
      </c>
      <c r="E5" s="181"/>
      <c r="F5" s="180" t="s">
        <v>19</v>
      </c>
      <c r="G5" s="272">
        <f>C5*E5/1000</f>
        <v>0</v>
      </c>
      <c r="H5" s="185" t="s">
        <v>31</v>
      </c>
      <c r="I5" s="182">
        <f t="shared" si="0"/>
        <v>0</v>
      </c>
      <c r="J5" s="183" t="s">
        <v>2</v>
      </c>
      <c r="K5" s="44"/>
      <c r="L5" s="184">
        <v>0</v>
      </c>
      <c r="M5" s="180" t="s">
        <v>19</v>
      </c>
      <c r="N5" s="286">
        <f t="shared" si="1"/>
        <v>0</v>
      </c>
      <c r="O5" s="185" t="s">
        <v>31</v>
      </c>
      <c r="P5" s="182">
        <f t="shared" si="2"/>
        <v>0</v>
      </c>
      <c r="Q5" s="183" t="s">
        <v>2</v>
      </c>
      <c r="R5" s="1"/>
      <c r="S5" s="1"/>
      <c r="T5" s="1"/>
      <c r="U5" s="1"/>
      <c r="V5" s="1"/>
      <c r="W5" s="1"/>
      <c r="X5" s="1"/>
    </row>
    <row r="6" spans="1:24" s="9" customFormat="1" ht="15.75">
      <c r="A6" s="177" t="s">
        <v>25</v>
      </c>
      <c r="B6" s="178" t="s">
        <v>35</v>
      </c>
      <c r="C6" s="179"/>
      <c r="D6" s="180" t="s">
        <v>18</v>
      </c>
      <c r="E6" s="181"/>
      <c r="F6" s="180" t="s">
        <v>19</v>
      </c>
      <c r="G6" s="272">
        <f aca="true" t="shared" si="3" ref="G6:G23">C6*E6/1000</f>
        <v>0</v>
      </c>
      <c r="H6" s="185" t="s">
        <v>31</v>
      </c>
      <c r="I6" s="182">
        <f t="shared" si="0"/>
        <v>0</v>
      </c>
      <c r="J6" s="183" t="s">
        <v>2</v>
      </c>
      <c r="K6" s="44"/>
      <c r="L6" s="184">
        <v>0</v>
      </c>
      <c r="M6" s="180" t="s">
        <v>19</v>
      </c>
      <c r="N6" s="286">
        <f t="shared" si="1"/>
        <v>0</v>
      </c>
      <c r="O6" s="185" t="s">
        <v>31</v>
      </c>
      <c r="P6" s="182">
        <f t="shared" si="2"/>
        <v>0</v>
      </c>
      <c r="Q6" s="183" t="s">
        <v>2</v>
      </c>
      <c r="R6" s="1"/>
      <c r="S6" s="1"/>
      <c r="T6" s="1"/>
      <c r="U6" s="1"/>
      <c r="V6" s="1"/>
      <c r="W6" s="1"/>
      <c r="X6" s="1"/>
    </row>
    <row r="7" spans="1:24" s="9" customFormat="1" ht="15.75">
      <c r="A7" s="177" t="s">
        <v>25</v>
      </c>
      <c r="B7" s="178" t="s">
        <v>15</v>
      </c>
      <c r="C7" s="179"/>
      <c r="D7" s="180" t="s">
        <v>18</v>
      </c>
      <c r="E7" s="181"/>
      <c r="F7" s="180" t="s">
        <v>19</v>
      </c>
      <c r="G7" s="272">
        <f t="shared" si="3"/>
        <v>0</v>
      </c>
      <c r="H7" s="185" t="s">
        <v>31</v>
      </c>
      <c r="I7" s="182">
        <f t="shared" si="0"/>
        <v>0</v>
      </c>
      <c r="J7" s="183" t="s">
        <v>2</v>
      </c>
      <c r="K7" s="44"/>
      <c r="L7" s="184">
        <v>0</v>
      </c>
      <c r="M7" s="180" t="s">
        <v>19</v>
      </c>
      <c r="N7" s="286">
        <f t="shared" si="1"/>
        <v>0</v>
      </c>
      <c r="O7" s="185" t="s">
        <v>31</v>
      </c>
      <c r="P7" s="182">
        <f t="shared" si="2"/>
        <v>0</v>
      </c>
      <c r="Q7" s="183" t="s">
        <v>2</v>
      </c>
      <c r="R7" s="1"/>
      <c r="S7" s="1"/>
      <c r="T7" s="1"/>
      <c r="U7" s="1"/>
      <c r="V7" s="1"/>
      <c r="W7" s="1"/>
      <c r="X7" s="1"/>
    </row>
    <row r="8" spans="1:24" s="9" customFormat="1" ht="15.75">
      <c r="A8" s="177" t="s">
        <v>25</v>
      </c>
      <c r="B8" s="186" t="s">
        <v>47</v>
      </c>
      <c r="C8" s="179"/>
      <c r="D8" s="180" t="s">
        <v>18</v>
      </c>
      <c r="E8" s="181"/>
      <c r="F8" s="180" t="s">
        <v>19</v>
      </c>
      <c r="G8" s="272">
        <f t="shared" si="3"/>
        <v>0</v>
      </c>
      <c r="H8" s="185" t="s">
        <v>31</v>
      </c>
      <c r="I8" s="182">
        <f t="shared" si="0"/>
        <v>0</v>
      </c>
      <c r="J8" s="183" t="s">
        <v>2</v>
      </c>
      <c r="K8" s="44"/>
      <c r="L8" s="184">
        <v>0</v>
      </c>
      <c r="M8" s="180" t="s">
        <v>19</v>
      </c>
      <c r="N8" s="286">
        <f t="shared" si="1"/>
        <v>0</v>
      </c>
      <c r="O8" s="185" t="s">
        <v>31</v>
      </c>
      <c r="P8" s="182">
        <f t="shared" si="2"/>
        <v>0</v>
      </c>
      <c r="Q8" s="183" t="s">
        <v>2</v>
      </c>
      <c r="R8" s="1"/>
      <c r="S8" s="1"/>
      <c r="T8" s="1"/>
      <c r="U8" s="1"/>
      <c r="V8" s="1"/>
      <c r="W8" s="1"/>
      <c r="X8" s="1"/>
    </row>
    <row r="9" spans="1:24" s="9" customFormat="1" ht="15.75">
      <c r="A9" s="177" t="s">
        <v>25</v>
      </c>
      <c r="B9" s="178" t="s">
        <v>36</v>
      </c>
      <c r="C9" s="179"/>
      <c r="D9" s="180" t="s">
        <v>18</v>
      </c>
      <c r="E9" s="181"/>
      <c r="F9" s="180" t="s">
        <v>19</v>
      </c>
      <c r="G9" s="272">
        <f t="shared" si="3"/>
        <v>0</v>
      </c>
      <c r="H9" s="185" t="s">
        <v>31</v>
      </c>
      <c r="I9" s="182">
        <f t="shared" si="0"/>
        <v>0</v>
      </c>
      <c r="J9" s="183" t="s">
        <v>2</v>
      </c>
      <c r="K9" s="44"/>
      <c r="L9" s="184">
        <v>0</v>
      </c>
      <c r="M9" s="180" t="s">
        <v>19</v>
      </c>
      <c r="N9" s="286">
        <f t="shared" si="1"/>
        <v>0</v>
      </c>
      <c r="O9" s="185" t="s">
        <v>31</v>
      </c>
      <c r="P9" s="182">
        <f t="shared" si="2"/>
        <v>0</v>
      </c>
      <c r="Q9" s="183" t="s">
        <v>2</v>
      </c>
      <c r="R9" s="1"/>
      <c r="S9" s="1"/>
      <c r="T9" s="1"/>
      <c r="U9" s="1"/>
      <c r="V9" s="1"/>
      <c r="W9" s="1"/>
      <c r="X9" s="1"/>
    </row>
    <row r="10" spans="1:24" s="9" customFormat="1" ht="15.75">
      <c r="A10" s="177" t="s">
        <v>25</v>
      </c>
      <c r="B10" s="178" t="s">
        <v>50</v>
      </c>
      <c r="C10" s="179"/>
      <c r="D10" s="180" t="s">
        <v>18</v>
      </c>
      <c r="E10" s="181"/>
      <c r="F10" s="180" t="s">
        <v>19</v>
      </c>
      <c r="G10" s="272">
        <f t="shared" si="3"/>
        <v>0</v>
      </c>
      <c r="H10" s="185" t="s">
        <v>31</v>
      </c>
      <c r="I10" s="182">
        <f t="shared" si="0"/>
        <v>0</v>
      </c>
      <c r="J10" s="183" t="s">
        <v>2</v>
      </c>
      <c r="K10" s="44"/>
      <c r="L10" s="184">
        <v>0</v>
      </c>
      <c r="M10" s="180" t="s">
        <v>19</v>
      </c>
      <c r="N10" s="286">
        <f t="shared" si="1"/>
        <v>0</v>
      </c>
      <c r="O10" s="185" t="s">
        <v>31</v>
      </c>
      <c r="P10" s="182">
        <f t="shared" si="2"/>
        <v>0</v>
      </c>
      <c r="Q10" s="183" t="s">
        <v>2</v>
      </c>
      <c r="R10" s="1"/>
      <c r="S10" s="1"/>
      <c r="T10" s="1"/>
      <c r="U10" s="1"/>
      <c r="V10" s="1"/>
      <c r="W10" s="1"/>
      <c r="X10" s="1"/>
    </row>
    <row r="11" spans="1:24" s="9" customFormat="1" ht="15.75">
      <c r="A11" s="177" t="s">
        <v>25</v>
      </c>
      <c r="B11" s="178" t="s">
        <v>34</v>
      </c>
      <c r="C11" s="179"/>
      <c r="D11" s="180" t="s">
        <v>18</v>
      </c>
      <c r="E11" s="181"/>
      <c r="F11" s="180" t="s">
        <v>19</v>
      </c>
      <c r="G11" s="272">
        <f t="shared" si="3"/>
        <v>0</v>
      </c>
      <c r="H11" s="185" t="s">
        <v>31</v>
      </c>
      <c r="I11" s="182">
        <f t="shared" si="0"/>
        <v>0</v>
      </c>
      <c r="J11" s="183" t="s">
        <v>2</v>
      </c>
      <c r="K11" s="44"/>
      <c r="L11" s="184">
        <v>0</v>
      </c>
      <c r="M11" s="180" t="s">
        <v>19</v>
      </c>
      <c r="N11" s="286">
        <f t="shared" si="1"/>
        <v>0</v>
      </c>
      <c r="O11" s="185" t="s">
        <v>31</v>
      </c>
      <c r="P11" s="182">
        <f t="shared" si="2"/>
        <v>0</v>
      </c>
      <c r="Q11" s="183" t="s">
        <v>2</v>
      </c>
      <c r="R11" s="1"/>
      <c r="S11" s="1"/>
      <c r="T11" s="1"/>
      <c r="U11" s="1"/>
      <c r="V11" s="1"/>
      <c r="W11" s="1"/>
      <c r="X11" s="1"/>
    </row>
    <row r="12" spans="1:24" s="9" customFormat="1" ht="15.75">
      <c r="A12" s="177" t="s">
        <v>25</v>
      </c>
      <c r="B12" s="178"/>
      <c r="C12" s="179"/>
      <c r="D12" s="180" t="s">
        <v>18</v>
      </c>
      <c r="E12" s="181"/>
      <c r="F12" s="180" t="s">
        <v>19</v>
      </c>
      <c r="G12" s="272">
        <f t="shared" si="3"/>
        <v>0</v>
      </c>
      <c r="H12" s="185" t="s">
        <v>31</v>
      </c>
      <c r="I12" s="182">
        <f t="shared" si="0"/>
        <v>0</v>
      </c>
      <c r="J12" s="183" t="s">
        <v>2</v>
      </c>
      <c r="K12" s="44"/>
      <c r="L12" s="184">
        <v>0</v>
      </c>
      <c r="M12" s="180" t="s">
        <v>19</v>
      </c>
      <c r="N12" s="286">
        <f t="shared" si="1"/>
        <v>0</v>
      </c>
      <c r="O12" s="185" t="s">
        <v>31</v>
      </c>
      <c r="P12" s="182">
        <f t="shared" si="2"/>
        <v>0</v>
      </c>
      <c r="Q12" s="183" t="s">
        <v>2</v>
      </c>
      <c r="R12" s="1"/>
      <c r="S12" s="1"/>
      <c r="T12" s="1"/>
      <c r="U12" s="1"/>
      <c r="V12" s="1"/>
      <c r="W12" s="1"/>
      <c r="X12" s="1"/>
    </row>
    <row r="13" spans="1:24" s="9" customFormat="1" ht="15.75">
      <c r="A13" s="177" t="s">
        <v>25</v>
      </c>
      <c r="B13" s="178"/>
      <c r="C13" s="179"/>
      <c r="D13" s="180" t="s">
        <v>18</v>
      </c>
      <c r="E13" s="181"/>
      <c r="F13" s="180" t="s">
        <v>19</v>
      </c>
      <c r="G13" s="272">
        <f t="shared" si="3"/>
        <v>0</v>
      </c>
      <c r="H13" s="185" t="s">
        <v>31</v>
      </c>
      <c r="I13" s="182">
        <f t="shared" si="0"/>
        <v>0</v>
      </c>
      <c r="J13" s="183" t="s">
        <v>2</v>
      </c>
      <c r="K13" s="44"/>
      <c r="L13" s="184">
        <v>0</v>
      </c>
      <c r="M13" s="180" t="s">
        <v>19</v>
      </c>
      <c r="N13" s="286">
        <f t="shared" si="1"/>
        <v>0</v>
      </c>
      <c r="O13" s="185" t="s">
        <v>31</v>
      </c>
      <c r="P13" s="182">
        <f t="shared" si="2"/>
        <v>0</v>
      </c>
      <c r="Q13" s="183" t="s">
        <v>2</v>
      </c>
      <c r="R13" s="1"/>
      <c r="S13" s="1"/>
      <c r="T13" s="1"/>
      <c r="U13" s="1"/>
      <c r="V13" s="1"/>
      <c r="W13" s="1"/>
      <c r="X13" s="1"/>
    </row>
    <row r="14" spans="1:24" s="9" customFormat="1" ht="15.75">
      <c r="A14" s="177" t="s">
        <v>25</v>
      </c>
      <c r="B14" s="186"/>
      <c r="C14" s="187"/>
      <c r="D14" s="180" t="s">
        <v>18</v>
      </c>
      <c r="E14" s="188"/>
      <c r="F14" s="180" t="s">
        <v>19</v>
      </c>
      <c r="G14" s="272">
        <f t="shared" si="3"/>
        <v>0</v>
      </c>
      <c r="H14" s="185" t="s">
        <v>31</v>
      </c>
      <c r="I14" s="182">
        <f t="shared" si="0"/>
        <v>0</v>
      </c>
      <c r="J14" s="183" t="s">
        <v>2</v>
      </c>
      <c r="K14" s="44"/>
      <c r="L14" s="184">
        <v>0</v>
      </c>
      <c r="M14" s="180" t="s">
        <v>19</v>
      </c>
      <c r="N14" s="286">
        <f t="shared" si="1"/>
        <v>0</v>
      </c>
      <c r="O14" s="185" t="s">
        <v>31</v>
      </c>
      <c r="P14" s="182">
        <f t="shared" si="2"/>
        <v>0</v>
      </c>
      <c r="Q14" s="183" t="s">
        <v>2</v>
      </c>
      <c r="R14" s="1"/>
      <c r="S14" s="1"/>
      <c r="T14" s="1"/>
      <c r="U14" s="1"/>
      <c r="V14" s="1"/>
      <c r="W14" s="1"/>
      <c r="X14" s="1"/>
    </row>
    <row r="15" spans="1:24" s="9" customFormat="1" ht="15.75">
      <c r="A15" s="177" t="s">
        <v>25</v>
      </c>
      <c r="B15" s="178"/>
      <c r="C15" s="179"/>
      <c r="D15" s="180" t="s">
        <v>18</v>
      </c>
      <c r="E15" s="181"/>
      <c r="F15" s="180" t="s">
        <v>19</v>
      </c>
      <c r="G15" s="272">
        <f t="shared" si="3"/>
        <v>0</v>
      </c>
      <c r="H15" s="185" t="s">
        <v>31</v>
      </c>
      <c r="I15" s="182">
        <f t="shared" si="0"/>
        <v>0</v>
      </c>
      <c r="J15" s="183" t="s">
        <v>2</v>
      </c>
      <c r="K15" s="44"/>
      <c r="L15" s="184">
        <v>0</v>
      </c>
      <c r="M15" s="180" t="s">
        <v>19</v>
      </c>
      <c r="N15" s="286">
        <f t="shared" si="1"/>
        <v>0</v>
      </c>
      <c r="O15" s="185" t="s">
        <v>31</v>
      </c>
      <c r="P15" s="182">
        <f t="shared" si="2"/>
        <v>0</v>
      </c>
      <c r="Q15" s="183" t="s">
        <v>2</v>
      </c>
      <c r="R15" s="1"/>
      <c r="S15" s="1"/>
      <c r="T15" s="1"/>
      <c r="U15" s="1"/>
      <c r="V15" s="1"/>
      <c r="W15" s="1"/>
      <c r="X15" s="1"/>
    </row>
    <row r="16" spans="1:24" s="9" customFormat="1" ht="15.75">
      <c r="A16" s="177" t="s">
        <v>25</v>
      </c>
      <c r="B16" s="178"/>
      <c r="C16" s="179"/>
      <c r="D16" s="180" t="s">
        <v>18</v>
      </c>
      <c r="E16" s="181"/>
      <c r="F16" s="180" t="s">
        <v>19</v>
      </c>
      <c r="G16" s="272">
        <f t="shared" si="3"/>
        <v>0</v>
      </c>
      <c r="H16" s="185" t="s">
        <v>31</v>
      </c>
      <c r="I16" s="182">
        <f t="shared" si="0"/>
        <v>0</v>
      </c>
      <c r="J16" s="183" t="s">
        <v>2</v>
      </c>
      <c r="K16" s="44"/>
      <c r="L16" s="184">
        <v>0</v>
      </c>
      <c r="M16" s="180" t="s">
        <v>19</v>
      </c>
      <c r="N16" s="286">
        <f t="shared" si="1"/>
        <v>0</v>
      </c>
      <c r="O16" s="185" t="s">
        <v>31</v>
      </c>
      <c r="P16" s="182">
        <f t="shared" si="2"/>
        <v>0</v>
      </c>
      <c r="Q16" s="183" t="s">
        <v>2</v>
      </c>
      <c r="R16" s="1"/>
      <c r="S16" s="1"/>
      <c r="T16" s="1"/>
      <c r="U16" s="1"/>
      <c r="V16" s="1"/>
      <c r="W16" s="1"/>
      <c r="X16" s="1"/>
    </row>
    <row r="17" spans="1:24" ht="15.75">
      <c r="A17" s="177" t="s">
        <v>25</v>
      </c>
      <c r="B17" s="178"/>
      <c r="C17" s="179"/>
      <c r="D17" s="180" t="s">
        <v>18</v>
      </c>
      <c r="E17" s="181"/>
      <c r="F17" s="180" t="s">
        <v>19</v>
      </c>
      <c r="G17" s="272">
        <f t="shared" si="3"/>
        <v>0</v>
      </c>
      <c r="H17" s="185" t="s">
        <v>31</v>
      </c>
      <c r="I17" s="182">
        <f t="shared" si="0"/>
        <v>0</v>
      </c>
      <c r="J17" s="183" t="s">
        <v>2</v>
      </c>
      <c r="K17" s="44"/>
      <c r="L17" s="184">
        <v>0</v>
      </c>
      <c r="M17" s="180" t="s">
        <v>19</v>
      </c>
      <c r="N17" s="286">
        <f t="shared" si="1"/>
        <v>0</v>
      </c>
      <c r="O17" s="185" t="s">
        <v>31</v>
      </c>
      <c r="P17" s="182">
        <f t="shared" si="2"/>
        <v>0</v>
      </c>
      <c r="Q17" s="183" t="s">
        <v>2</v>
      </c>
      <c r="R17" s="1"/>
      <c r="S17" s="1"/>
      <c r="T17" s="1"/>
      <c r="U17" s="1"/>
      <c r="V17" s="1"/>
      <c r="W17" s="1"/>
      <c r="X17" s="1"/>
    </row>
    <row r="18" spans="1:24" ht="15.75">
      <c r="A18" s="177" t="s">
        <v>25</v>
      </c>
      <c r="B18" s="186"/>
      <c r="C18" s="179"/>
      <c r="D18" s="180" t="s">
        <v>18</v>
      </c>
      <c r="E18" s="181"/>
      <c r="F18" s="180" t="s">
        <v>19</v>
      </c>
      <c r="G18" s="272">
        <f>C18*E18/1000</f>
        <v>0</v>
      </c>
      <c r="H18" s="185" t="s">
        <v>31</v>
      </c>
      <c r="I18" s="182">
        <f t="shared" si="0"/>
        <v>0</v>
      </c>
      <c r="J18" s="183" t="s">
        <v>2</v>
      </c>
      <c r="K18" s="44"/>
      <c r="L18" s="184">
        <v>0</v>
      </c>
      <c r="M18" s="180" t="s">
        <v>19</v>
      </c>
      <c r="N18" s="286">
        <f t="shared" si="1"/>
        <v>0</v>
      </c>
      <c r="O18" s="185" t="s">
        <v>31</v>
      </c>
      <c r="P18" s="182">
        <f t="shared" si="2"/>
        <v>0</v>
      </c>
      <c r="Q18" s="183" t="s">
        <v>2</v>
      </c>
      <c r="R18" s="1"/>
      <c r="S18" s="1"/>
      <c r="T18" s="1"/>
      <c r="U18" s="1"/>
      <c r="V18" s="1"/>
      <c r="W18" s="1"/>
      <c r="X18" s="1"/>
    </row>
    <row r="19" spans="1:24" ht="15.75">
      <c r="A19" s="177" t="s">
        <v>25</v>
      </c>
      <c r="B19" s="178"/>
      <c r="C19" s="179"/>
      <c r="D19" s="180" t="s">
        <v>18</v>
      </c>
      <c r="E19" s="181"/>
      <c r="F19" s="180" t="s">
        <v>19</v>
      </c>
      <c r="G19" s="272">
        <f t="shared" si="3"/>
        <v>0</v>
      </c>
      <c r="H19" s="185" t="s">
        <v>31</v>
      </c>
      <c r="I19" s="182">
        <f t="shared" si="0"/>
        <v>0</v>
      </c>
      <c r="J19" s="183" t="s">
        <v>2</v>
      </c>
      <c r="K19" s="44"/>
      <c r="L19" s="184">
        <v>0</v>
      </c>
      <c r="M19" s="180" t="s">
        <v>19</v>
      </c>
      <c r="N19" s="286">
        <f t="shared" si="1"/>
        <v>0</v>
      </c>
      <c r="O19" s="185" t="s">
        <v>31</v>
      </c>
      <c r="P19" s="182">
        <f t="shared" si="2"/>
        <v>0</v>
      </c>
      <c r="Q19" s="183" t="s">
        <v>2</v>
      </c>
      <c r="R19" s="1"/>
      <c r="S19" s="1"/>
      <c r="T19" s="1"/>
      <c r="U19" s="1"/>
      <c r="V19" s="1"/>
      <c r="W19" s="1"/>
      <c r="X19" s="1"/>
    </row>
    <row r="20" spans="1:24" ht="15.75">
      <c r="A20" s="177" t="s">
        <v>25</v>
      </c>
      <c r="B20" s="178"/>
      <c r="C20" s="179"/>
      <c r="D20" s="180" t="s">
        <v>18</v>
      </c>
      <c r="E20" s="181"/>
      <c r="F20" s="180" t="s">
        <v>19</v>
      </c>
      <c r="G20" s="272">
        <f t="shared" si="3"/>
        <v>0</v>
      </c>
      <c r="H20" s="185" t="s">
        <v>31</v>
      </c>
      <c r="I20" s="182">
        <f t="shared" si="0"/>
        <v>0</v>
      </c>
      <c r="J20" s="183" t="s">
        <v>2</v>
      </c>
      <c r="K20" s="44"/>
      <c r="L20" s="184">
        <v>0</v>
      </c>
      <c r="M20" s="180" t="s">
        <v>19</v>
      </c>
      <c r="N20" s="286">
        <f t="shared" si="1"/>
        <v>0</v>
      </c>
      <c r="O20" s="185" t="s">
        <v>31</v>
      </c>
      <c r="P20" s="182">
        <f t="shared" si="2"/>
        <v>0</v>
      </c>
      <c r="Q20" s="183" t="s">
        <v>2</v>
      </c>
      <c r="R20" s="1"/>
      <c r="S20" s="1"/>
      <c r="T20" s="1"/>
      <c r="U20" s="1"/>
      <c r="V20" s="1"/>
      <c r="W20" s="1"/>
      <c r="X20" s="1"/>
    </row>
    <row r="21" spans="1:24" ht="15.75">
      <c r="A21" s="177" t="s">
        <v>25</v>
      </c>
      <c r="B21" s="178"/>
      <c r="C21" s="179"/>
      <c r="D21" s="180" t="s">
        <v>18</v>
      </c>
      <c r="E21" s="181"/>
      <c r="F21" s="180" t="s">
        <v>19</v>
      </c>
      <c r="G21" s="272">
        <f>C21*E21/1000</f>
        <v>0</v>
      </c>
      <c r="H21" s="185" t="s">
        <v>31</v>
      </c>
      <c r="I21" s="182">
        <f t="shared" si="0"/>
        <v>0</v>
      </c>
      <c r="J21" s="183" t="s">
        <v>2</v>
      </c>
      <c r="K21" s="44"/>
      <c r="L21" s="184">
        <v>0</v>
      </c>
      <c r="M21" s="180" t="s">
        <v>19</v>
      </c>
      <c r="N21" s="286">
        <f t="shared" si="1"/>
        <v>0</v>
      </c>
      <c r="O21" s="185" t="s">
        <v>31</v>
      </c>
      <c r="P21" s="182">
        <f t="shared" si="2"/>
        <v>0</v>
      </c>
      <c r="Q21" s="183" t="s">
        <v>2</v>
      </c>
      <c r="R21" s="1"/>
      <c r="S21" s="1"/>
      <c r="T21" s="1"/>
      <c r="U21" s="1"/>
      <c r="V21" s="1"/>
      <c r="W21" s="1"/>
      <c r="X21" s="1"/>
    </row>
    <row r="22" spans="1:24" ht="15.75">
      <c r="A22" s="177" t="s">
        <v>25</v>
      </c>
      <c r="B22" s="178"/>
      <c r="C22" s="179"/>
      <c r="D22" s="180" t="s">
        <v>18</v>
      </c>
      <c r="E22" s="181"/>
      <c r="F22" s="180" t="s">
        <v>19</v>
      </c>
      <c r="G22" s="272">
        <f t="shared" si="3"/>
        <v>0</v>
      </c>
      <c r="H22" s="185" t="s">
        <v>31</v>
      </c>
      <c r="I22" s="182">
        <f t="shared" si="0"/>
        <v>0</v>
      </c>
      <c r="J22" s="183" t="s">
        <v>2</v>
      </c>
      <c r="K22" s="44"/>
      <c r="L22" s="184">
        <v>0</v>
      </c>
      <c r="M22" s="180" t="s">
        <v>19</v>
      </c>
      <c r="N22" s="286">
        <f t="shared" si="1"/>
        <v>0</v>
      </c>
      <c r="O22" s="185" t="s">
        <v>31</v>
      </c>
      <c r="P22" s="182">
        <f t="shared" si="2"/>
        <v>0</v>
      </c>
      <c r="Q22" s="183" t="s">
        <v>2</v>
      </c>
      <c r="R22" s="1"/>
      <c r="S22" s="1"/>
      <c r="T22" s="1"/>
      <c r="U22" s="1"/>
      <c r="V22" s="1"/>
      <c r="W22" s="1"/>
      <c r="X22" s="1"/>
    </row>
    <row r="23" spans="1:24" ht="15.75">
      <c r="A23" s="177" t="s">
        <v>25</v>
      </c>
      <c r="B23" s="178"/>
      <c r="C23" s="179"/>
      <c r="D23" s="180" t="s">
        <v>18</v>
      </c>
      <c r="E23" s="181"/>
      <c r="F23" s="180" t="s">
        <v>19</v>
      </c>
      <c r="G23" s="272">
        <f t="shared" si="3"/>
        <v>0</v>
      </c>
      <c r="H23" s="185" t="s">
        <v>31</v>
      </c>
      <c r="I23" s="182">
        <f t="shared" si="0"/>
        <v>0</v>
      </c>
      <c r="J23" s="183" t="s">
        <v>2</v>
      </c>
      <c r="K23" s="44"/>
      <c r="L23" s="181">
        <v>0</v>
      </c>
      <c r="M23" s="180" t="s">
        <v>19</v>
      </c>
      <c r="N23" s="286">
        <f t="shared" si="1"/>
        <v>0</v>
      </c>
      <c r="O23" s="185" t="s">
        <v>31</v>
      </c>
      <c r="P23" s="182">
        <f t="shared" si="2"/>
        <v>0</v>
      </c>
      <c r="Q23" s="183" t="s">
        <v>2</v>
      </c>
      <c r="R23" s="1"/>
      <c r="S23" s="1"/>
      <c r="T23" s="1"/>
      <c r="U23" s="1"/>
      <c r="V23" s="1"/>
      <c r="W23" s="1"/>
      <c r="X23" s="1"/>
    </row>
    <row r="24" spans="1:24" ht="15.75">
      <c r="A24" s="120" t="s">
        <v>57</v>
      </c>
      <c r="B24" s="125" t="s">
        <v>17</v>
      </c>
      <c r="C24" s="10"/>
      <c r="D24" s="81" t="s">
        <v>18</v>
      </c>
      <c r="E24" s="126"/>
      <c r="F24" s="81" t="s">
        <v>19</v>
      </c>
      <c r="G24" s="273">
        <f>C24*E24/1000</f>
        <v>0</v>
      </c>
      <c r="H24" s="122" t="s">
        <v>31</v>
      </c>
      <c r="I24" s="97">
        <f t="shared" si="0"/>
        <v>0</v>
      </c>
      <c r="J24" s="98" t="s">
        <v>2</v>
      </c>
      <c r="K24" s="44"/>
      <c r="L24" s="119">
        <v>0</v>
      </c>
      <c r="M24" s="121" t="s">
        <v>19</v>
      </c>
      <c r="N24" s="287">
        <f t="shared" si="1"/>
        <v>0</v>
      </c>
      <c r="O24" s="122" t="s">
        <v>31</v>
      </c>
      <c r="P24" s="97">
        <f t="shared" si="2"/>
        <v>0</v>
      </c>
      <c r="Q24" s="98" t="s">
        <v>2</v>
      </c>
      <c r="R24" s="1"/>
      <c r="S24" s="1"/>
      <c r="T24" s="1"/>
      <c r="U24" s="1"/>
      <c r="V24" s="1"/>
      <c r="W24" s="1"/>
      <c r="X24" s="1"/>
    </row>
    <row r="25" spans="1:24" ht="15.75">
      <c r="A25" s="52" t="s">
        <v>57</v>
      </c>
      <c r="B25" s="125"/>
      <c r="C25" s="10"/>
      <c r="D25" s="81" t="s">
        <v>18</v>
      </c>
      <c r="E25" s="126"/>
      <c r="F25" s="81" t="s">
        <v>19</v>
      </c>
      <c r="G25" s="273">
        <f>C25*E25/1000</f>
        <v>0</v>
      </c>
      <c r="H25" s="96" t="s">
        <v>31</v>
      </c>
      <c r="I25" s="97">
        <f t="shared" si="0"/>
        <v>0</v>
      </c>
      <c r="J25" s="98" t="s">
        <v>2</v>
      </c>
      <c r="K25" s="44"/>
      <c r="L25" s="119">
        <v>0</v>
      </c>
      <c r="M25" s="81" t="s">
        <v>19</v>
      </c>
      <c r="N25" s="288">
        <f t="shared" si="1"/>
        <v>0</v>
      </c>
      <c r="O25" s="96" t="s">
        <v>31</v>
      </c>
      <c r="P25" s="97">
        <f>N25*$C86</f>
        <v>0</v>
      </c>
      <c r="Q25" s="98" t="s">
        <v>2</v>
      </c>
      <c r="R25" s="1"/>
      <c r="S25" s="1"/>
      <c r="T25" s="1"/>
      <c r="U25" s="1"/>
      <c r="V25" s="1"/>
      <c r="W25" s="1"/>
      <c r="X25" s="1"/>
    </row>
    <row r="26" spans="1:24" ht="38.25">
      <c r="A26" s="237" t="s">
        <v>54</v>
      </c>
      <c r="B26" s="11" t="s">
        <v>82</v>
      </c>
      <c r="C26" s="123"/>
      <c r="D26" s="82"/>
      <c r="E26" s="124"/>
      <c r="F26" s="82"/>
      <c r="G26" s="274">
        <f>SUM(G4:G25,G27:G72,G74:G81)/0.9*0.1</f>
        <v>0</v>
      </c>
      <c r="H26" s="299" t="s">
        <v>31</v>
      </c>
      <c r="I26" s="146">
        <f t="shared" si="0"/>
        <v>0</v>
      </c>
      <c r="J26" s="82" t="s">
        <v>2</v>
      </c>
      <c r="K26" s="44"/>
      <c r="L26" s="123"/>
      <c r="M26" s="82"/>
      <c r="N26" s="289">
        <f>G26</f>
        <v>0</v>
      </c>
      <c r="O26" s="82" t="s">
        <v>31</v>
      </c>
      <c r="P26" s="147">
        <f aca="true" t="shared" si="4" ref="P26:P71">N26*C$86</f>
        <v>0</v>
      </c>
      <c r="Q26" s="82" t="s">
        <v>2</v>
      </c>
      <c r="R26" s="1"/>
      <c r="S26" s="1"/>
      <c r="T26" s="1"/>
      <c r="U26" s="1"/>
      <c r="V26" s="1"/>
      <c r="W26" s="1"/>
      <c r="X26" s="1"/>
    </row>
    <row r="27" spans="1:24" ht="15.75">
      <c r="A27" s="159" t="s">
        <v>23</v>
      </c>
      <c r="B27" s="160" t="s">
        <v>32</v>
      </c>
      <c r="C27" s="161"/>
      <c r="D27" s="162" t="s">
        <v>18</v>
      </c>
      <c r="E27" s="163"/>
      <c r="F27" s="162" t="s">
        <v>19</v>
      </c>
      <c r="G27" s="275">
        <f>C27*E27/1000</f>
        <v>0</v>
      </c>
      <c r="H27" s="167" t="s">
        <v>31</v>
      </c>
      <c r="I27" s="164">
        <f t="shared" si="0"/>
        <v>0</v>
      </c>
      <c r="J27" s="165" t="s">
        <v>2</v>
      </c>
      <c r="K27" s="44"/>
      <c r="L27" s="166">
        <v>0</v>
      </c>
      <c r="M27" s="162" t="s">
        <v>19</v>
      </c>
      <c r="N27" s="290">
        <f>+$C27*L27/1000</f>
        <v>0</v>
      </c>
      <c r="O27" s="167" t="s">
        <v>31</v>
      </c>
      <c r="P27" s="164">
        <f t="shared" si="4"/>
        <v>0</v>
      </c>
      <c r="Q27" s="165" t="s">
        <v>2</v>
      </c>
      <c r="R27" s="1"/>
      <c r="S27" s="1"/>
      <c r="T27" s="1"/>
      <c r="U27" s="1"/>
      <c r="V27" s="1"/>
      <c r="W27" s="1"/>
      <c r="X27" s="1"/>
    </row>
    <row r="28" spans="1:24" ht="15.75">
      <c r="A28" s="159" t="s">
        <v>23</v>
      </c>
      <c r="B28" s="160" t="s">
        <v>16</v>
      </c>
      <c r="C28" s="161"/>
      <c r="D28" s="162" t="s">
        <v>18</v>
      </c>
      <c r="E28" s="163"/>
      <c r="F28" s="162" t="s">
        <v>19</v>
      </c>
      <c r="G28" s="275">
        <f aca="true" t="shared" si="5" ref="G28:G46">C28*E28/1000</f>
        <v>0</v>
      </c>
      <c r="H28" s="167" t="s">
        <v>31</v>
      </c>
      <c r="I28" s="164">
        <f t="shared" si="0"/>
        <v>0</v>
      </c>
      <c r="J28" s="165" t="s">
        <v>2</v>
      </c>
      <c r="K28" s="44"/>
      <c r="L28" s="166">
        <v>0</v>
      </c>
      <c r="M28" s="162" t="s">
        <v>19</v>
      </c>
      <c r="N28" s="290">
        <f aca="true" t="shared" si="6" ref="N28:N46">+$C28*L28/1000</f>
        <v>0</v>
      </c>
      <c r="O28" s="167" t="s">
        <v>31</v>
      </c>
      <c r="P28" s="164">
        <f t="shared" si="4"/>
        <v>0</v>
      </c>
      <c r="Q28" s="165" t="s">
        <v>2</v>
      </c>
      <c r="R28" s="1"/>
      <c r="S28" s="1"/>
      <c r="T28" s="1"/>
      <c r="U28" s="1"/>
      <c r="V28" s="1"/>
      <c r="W28" s="1"/>
      <c r="X28" s="1"/>
    </row>
    <row r="29" spans="1:24" ht="15.75">
      <c r="A29" s="159" t="s">
        <v>23</v>
      </c>
      <c r="B29" s="160" t="s">
        <v>49</v>
      </c>
      <c r="C29" s="161"/>
      <c r="D29" s="162" t="s">
        <v>18</v>
      </c>
      <c r="E29" s="163"/>
      <c r="F29" s="162" t="s">
        <v>19</v>
      </c>
      <c r="G29" s="275">
        <f t="shared" si="5"/>
        <v>0</v>
      </c>
      <c r="H29" s="167" t="s">
        <v>31</v>
      </c>
      <c r="I29" s="164">
        <f t="shared" si="0"/>
        <v>0</v>
      </c>
      <c r="J29" s="165" t="s">
        <v>2</v>
      </c>
      <c r="K29" s="44"/>
      <c r="L29" s="166">
        <v>0</v>
      </c>
      <c r="M29" s="162" t="s">
        <v>19</v>
      </c>
      <c r="N29" s="290">
        <f t="shared" si="6"/>
        <v>0</v>
      </c>
      <c r="O29" s="167" t="s">
        <v>31</v>
      </c>
      <c r="P29" s="164">
        <f t="shared" si="4"/>
        <v>0</v>
      </c>
      <c r="Q29" s="165" t="s">
        <v>2</v>
      </c>
      <c r="R29" s="1"/>
      <c r="S29" s="1"/>
      <c r="T29" s="1"/>
      <c r="U29" s="1"/>
      <c r="V29" s="1"/>
      <c r="W29" s="1"/>
      <c r="X29" s="1"/>
    </row>
    <row r="30" spans="1:24" ht="15.75">
      <c r="A30" s="159" t="s">
        <v>23</v>
      </c>
      <c r="B30" s="160" t="s">
        <v>83</v>
      </c>
      <c r="C30" s="161"/>
      <c r="D30" s="162" t="s">
        <v>18</v>
      </c>
      <c r="E30" s="163"/>
      <c r="F30" s="162" t="s">
        <v>19</v>
      </c>
      <c r="G30" s="275">
        <f t="shared" si="5"/>
        <v>0</v>
      </c>
      <c r="H30" s="167" t="s">
        <v>31</v>
      </c>
      <c r="I30" s="164">
        <f t="shared" si="0"/>
        <v>0</v>
      </c>
      <c r="J30" s="165" t="s">
        <v>2</v>
      </c>
      <c r="K30" s="44"/>
      <c r="L30" s="166">
        <v>0</v>
      </c>
      <c r="M30" s="162" t="s">
        <v>19</v>
      </c>
      <c r="N30" s="290">
        <f t="shared" si="6"/>
        <v>0</v>
      </c>
      <c r="O30" s="167" t="s">
        <v>31</v>
      </c>
      <c r="P30" s="164">
        <f t="shared" si="4"/>
        <v>0</v>
      </c>
      <c r="Q30" s="165" t="s">
        <v>2</v>
      </c>
      <c r="R30" s="1"/>
      <c r="S30" s="1"/>
      <c r="T30" s="1"/>
      <c r="U30" s="1"/>
      <c r="V30" s="1"/>
      <c r="W30" s="1"/>
      <c r="X30" s="1"/>
    </row>
    <row r="31" spans="1:24" ht="15.75">
      <c r="A31" s="159" t="s">
        <v>23</v>
      </c>
      <c r="B31" s="160" t="s">
        <v>13</v>
      </c>
      <c r="C31" s="161"/>
      <c r="D31" s="162" t="s">
        <v>18</v>
      </c>
      <c r="E31" s="163"/>
      <c r="F31" s="162" t="s">
        <v>19</v>
      </c>
      <c r="G31" s="275">
        <f t="shared" si="5"/>
        <v>0</v>
      </c>
      <c r="H31" s="167" t="s">
        <v>31</v>
      </c>
      <c r="I31" s="164">
        <f t="shared" si="0"/>
        <v>0</v>
      </c>
      <c r="J31" s="165" t="s">
        <v>2</v>
      </c>
      <c r="K31" s="44"/>
      <c r="L31" s="166">
        <v>0</v>
      </c>
      <c r="M31" s="162" t="s">
        <v>19</v>
      </c>
      <c r="N31" s="290">
        <f t="shared" si="6"/>
        <v>0</v>
      </c>
      <c r="O31" s="167" t="s">
        <v>31</v>
      </c>
      <c r="P31" s="164">
        <f t="shared" si="4"/>
        <v>0</v>
      </c>
      <c r="Q31" s="165" t="s">
        <v>2</v>
      </c>
      <c r="R31" s="1"/>
      <c r="S31" s="1"/>
      <c r="T31" s="1"/>
      <c r="U31" s="1"/>
      <c r="V31" s="1"/>
      <c r="W31" s="1"/>
      <c r="X31" s="1"/>
    </row>
    <row r="32" spans="1:24" ht="15.75">
      <c r="A32" s="159" t="s">
        <v>23</v>
      </c>
      <c r="B32" s="160" t="s">
        <v>33</v>
      </c>
      <c r="C32" s="161"/>
      <c r="D32" s="162" t="s">
        <v>18</v>
      </c>
      <c r="E32" s="163"/>
      <c r="F32" s="162" t="s">
        <v>19</v>
      </c>
      <c r="G32" s="275">
        <f t="shared" si="5"/>
        <v>0</v>
      </c>
      <c r="H32" s="167" t="s">
        <v>31</v>
      </c>
      <c r="I32" s="164">
        <f t="shared" si="0"/>
        <v>0</v>
      </c>
      <c r="J32" s="165" t="s">
        <v>2</v>
      </c>
      <c r="K32" s="44"/>
      <c r="L32" s="166">
        <v>0</v>
      </c>
      <c r="M32" s="162" t="s">
        <v>19</v>
      </c>
      <c r="N32" s="290">
        <f>+$C32*L32/1000</f>
        <v>0</v>
      </c>
      <c r="O32" s="167" t="s">
        <v>31</v>
      </c>
      <c r="P32" s="164">
        <f t="shared" si="4"/>
        <v>0</v>
      </c>
      <c r="Q32" s="165" t="s">
        <v>2</v>
      </c>
      <c r="R32" s="1"/>
      <c r="S32" s="1"/>
      <c r="T32" s="1"/>
      <c r="U32" s="1"/>
      <c r="V32" s="1"/>
      <c r="W32" s="1"/>
      <c r="X32" s="1"/>
    </row>
    <row r="33" spans="1:24" ht="15.75">
      <c r="A33" s="159" t="s">
        <v>23</v>
      </c>
      <c r="B33" s="160" t="s">
        <v>84</v>
      </c>
      <c r="C33" s="161"/>
      <c r="D33" s="162" t="s">
        <v>18</v>
      </c>
      <c r="E33" s="163"/>
      <c r="F33" s="162" t="s">
        <v>19</v>
      </c>
      <c r="G33" s="275">
        <f t="shared" si="5"/>
        <v>0</v>
      </c>
      <c r="H33" s="167" t="s">
        <v>31</v>
      </c>
      <c r="I33" s="164">
        <f t="shared" si="0"/>
        <v>0</v>
      </c>
      <c r="J33" s="165" t="s">
        <v>2</v>
      </c>
      <c r="K33" s="44"/>
      <c r="L33" s="166">
        <v>0</v>
      </c>
      <c r="M33" s="162" t="s">
        <v>19</v>
      </c>
      <c r="N33" s="290">
        <f>+$C33*L33/1000</f>
        <v>0</v>
      </c>
      <c r="O33" s="167" t="s">
        <v>31</v>
      </c>
      <c r="P33" s="164">
        <f t="shared" si="4"/>
        <v>0</v>
      </c>
      <c r="Q33" s="165" t="s">
        <v>2</v>
      </c>
      <c r="R33" s="1"/>
      <c r="S33" s="1"/>
      <c r="T33" s="1"/>
      <c r="U33" s="1"/>
      <c r="V33" s="1"/>
      <c r="W33" s="1"/>
      <c r="X33" s="1"/>
    </row>
    <row r="34" spans="1:24" ht="15.75">
      <c r="A34" s="159" t="s">
        <v>23</v>
      </c>
      <c r="B34" s="160" t="s">
        <v>85</v>
      </c>
      <c r="C34" s="161"/>
      <c r="D34" s="162" t="s">
        <v>18</v>
      </c>
      <c r="E34" s="163"/>
      <c r="F34" s="162" t="s">
        <v>19</v>
      </c>
      <c r="G34" s="275">
        <f t="shared" si="5"/>
        <v>0</v>
      </c>
      <c r="H34" s="167" t="s">
        <v>31</v>
      </c>
      <c r="I34" s="164">
        <f t="shared" si="0"/>
        <v>0</v>
      </c>
      <c r="J34" s="165" t="s">
        <v>2</v>
      </c>
      <c r="K34" s="44"/>
      <c r="L34" s="166">
        <v>0</v>
      </c>
      <c r="M34" s="162" t="s">
        <v>19</v>
      </c>
      <c r="N34" s="290">
        <f>+$C34*L34/1000</f>
        <v>0</v>
      </c>
      <c r="O34" s="167" t="s">
        <v>31</v>
      </c>
      <c r="P34" s="164">
        <f t="shared" si="4"/>
        <v>0</v>
      </c>
      <c r="Q34" s="165" t="s">
        <v>2</v>
      </c>
      <c r="R34" s="1"/>
      <c r="S34" s="1"/>
      <c r="T34" s="1"/>
      <c r="U34" s="1"/>
      <c r="V34" s="1"/>
      <c r="W34" s="1"/>
      <c r="X34" s="1"/>
    </row>
    <row r="35" spans="1:24" ht="15.75">
      <c r="A35" s="159" t="s">
        <v>23</v>
      </c>
      <c r="B35" s="160"/>
      <c r="C35" s="161"/>
      <c r="D35" s="162" t="s">
        <v>18</v>
      </c>
      <c r="E35" s="163"/>
      <c r="F35" s="162" t="s">
        <v>19</v>
      </c>
      <c r="G35" s="275">
        <f t="shared" si="5"/>
        <v>0</v>
      </c>
      <c r="H35" s="167" t="s">
        <v>31</v>
      </c>
      <c r="I35" s="164">
        <f t="shared" si="0"/>
        <v>0</v>
      </c>
      <c r="J35" s="165" t="s">
        <v>2</v>
      </c>
      <c r="K35" s="44"/>
      <c r="L35" s="166">
        <v>0</v>
      </c>
      <c r="M35" s="162" t="s">
        <v>19</v>
      </c>
      <c r="N35" s="290">
        <f>+$C35*L35/1000</f>
        <v>0</v>
      </c>
      <c r="O35" s="167" t="s">
        <v>31</v>
      </c>
      <c r="P35" s="164">
        <f t="shared" si="4"/>
        <v>0</v>
      </c>
      <c r="Q35" s="165" t="s">
        <v>2</v>
      </c>
      <c r="R35" s="1"/>
      <c r="S35" s="1"/>
      <c r="T35" s="1"/>
      <c r="U35" s="1"/>
      <c r="V35" s="1"/>
      <c r="W35" s="1"/>
      <c r="X35" s="1"/>
    </row>
    <row r="36" spans="1:24" ht="15.75">
      <c r="A36" s="159" t="s">
        <v>23</v>
      </c>
      <c r="B36" s="160"/>
      <c r="C36" s="161"/>
      <c r="D36" s="162" t="s">
        <v>18</v>
      </c>
      <c r="E36" s="163"/>
      <c r="F36" s="162" t="s">
        <v>19</v>
      </c>
      <c r="G36" s="275">
        <f t="shared" si="5"/>
        <v>0</v>
      </c>
      <c r="H36" s="167" t="s">
        <v>31</v>
      </c>
      <c r="I36" s="164">
        <f aca="true" t="shared" si="7" ref="I36:I71">G36*C$86</f>
        <v>0</v>
      </c>
      <c r="J36" s="165" t="s">
        <v>2</v>
      </c>
      <c r="K36" s="44"/>
      <c r="L36" s="166">
        <v>0</v>
      </c>
      <c r="M36" s="162" t="s">
        <v>19</v>
      </c>
      <c r="N36" s="290">
        <f>+$C36*L36/1000</f>
        <v>0</v>
      </c>
      <c r="O36" s="167" t="s">
        <v>31</v>
      </c>
      <c r="P36" s="164">
        <f t="shared" si="4"/>
        <v>0</v>
      </c>
      <c r="Q36" s="165" t="s">
        <v>2</v>
      </c>
      <c r="R36" s="1"/>
      <c r="S36" s="1"/>
      <c r="T36" s="1"/>
      <c r="U36" s="1"/>
      <c r="V36" s="1"/>
      <c r="W36" s="1"/>
      <c r="X36" s="1"/>
    </row>
    <row r="37" spans="1:24" ht="15.75">
      <c r="A37" s="159" t="s">
        <v>23</v>
      </c>
      <c r="B37" s="160"/>
      <c r="C37" s="161"/>
      <c r="D37" s="162" t="s">
        <v>18</v>
      </c>
      <c r="E37" s="163"/>
      <c r="F37" s="162" t="s">
        <v>19</v>
      </c>
      <c r="G37" s="275">
        <f t="shared" si="5"/>
        <v>0</v>
      </c>
      <c r="H37" s="167" t="s">
        <v>31</v>
      </c>
      <c r="I37" s="164">
        <f t="shared" si="7"/>
        <v>0</v>
      </c>
      <c r="J37" s="165" t="s">
        <v>2</v>
      </c>
      <c r="K37" s="44"/>
      <c r="L37" s="166">
        <v>0</v>
      </c>
      <c r="M37" s="162" t="s">
        <v>19</v>
      </c>
      <c r="N37" s="290">
        <f t="shared" si="6"/>
        <v>0</v>
      </c>
      <c r="O37" s="167" t="s">
        <v>31</v>
      </c>
      <c r="P37" s="164">
        <f t="shared" si="4"/>
        <v>0</v>
      </c>
      <c r="Q37" s="165" t="s">
        <v>2</v>
      </c>
      <c r="R37" s="1"/>
      <c r="S37" s="1"/>
      <c r="T37" s="1"/>
      <c r="U37" s="1"/>
      <c r="V37" s="1"/>
      <c r="W37" s="1"/>
      <c r="X37" s="1"/>
    </row>
    <row r="38" spans="1:24" ht="15.75">
      <c r="A38" s="159" t="s">
        <v>23</v>
      </c>
      <c r="B38" s="168"/>
      <c r="C38" s="161"/>
      <c r="D38" s="162" t="s">
        <v>18</v>
      </c>
      <c r="E38" s="163"/>
      <c r="F38" s="162" t="s">
        <v>19</v>
      </c>
      <c r="G38" s="275">
        <f t="shared" si="5"/>
        <v>0</v>
      </c>
      <c r="H38" s="167" t="s">
        <v>31</v>
      </c>
      <c r="I38" s="164">
        <f t="shared" si="7"/>
        <v>0</v>
      </c>
      <c r="J38" s="165" t="s">
        <v>2</v>
      </c>
      <c r="K38" s="44"/>
      <c r="L38" s="166">
        <v>0</v>
      </c>
      <c r="M38" s="162" t="s">
        <v>19</v>
      </c>
      <c r="N38" s="290">
        <f t="shared" si="6"/>
        <v>0</v>
      </c>
      <c r="O38" s="167" t="s">
        <v>31</v>
      </c>
      <c r="P38" s="164">
        <f t="shared" si="4"/>
        <v>0</v>
      </c>
      <c r="Q38" s="165" t="s">
        <v>2</v>
      </c>
      <c r="R38" s="1"/>
      <c r="S38" s="1"/>
      <c r="T38" s="1"/>
      <c r="U38" s="1"/>
      <c r="V38" s="1"/>
      <c r="W38" s="1"/>
      <c r="X38" s="1"/>
    </row>
    <row r="39" spans="1:24" ht="15.75">
      <c r="A39" s="159" t="s">
        <v>23</v>
      </c>
      <c r="B39" s="160"/>
      <c r="C39" s="161"/>
      <c r="D39" s="162" t="s">
        <v>18</v>
      </c>
      <c r="E39" s="163"/>
      <c r="F39" s="162" t="s">
        <v>19</v>
      </c>
      <c r="G39" s="275">
        <f t="shared" si="5"/>
        <v>0</v>
      </c>
      <c r="H39" s="167" t="s">
        <v>31</v>
      </c>
      <c r="I39" s="164">
        <f t="shared" si="7"/>
        <v>0</v>
      </c>
      <c r="J39" s="165" t="s">
        <v>2</v>
      </c>
      <c r="K39" s="44"/>
      <c r="L39" s="166">
        <v>0</v>
      </c>
      <c r="M39" s="162" t="s">
        <v>19</v>
      </c>
      <c r="N39" s="290">
        <f t="shared" si="6"/>
        <v>0</v>
      </c>
      <c r="O39" s="167" t="s">
        <v>31</v>
      </c>
      <c r="P39" s="164">
        <f t="shared" si="4"/>
        <v>0</v>
      </c>
      <c r="Q39" s="165" t="s">
        <v>2</v>
      </c>
      <c r="R39" s="1"/>
      <c r="S39" s="1"/>
      <c r="T39" s="1"/>
      <c r="U39" s="1"/>
      <c r="V39" s="1"/>
      <c r="W39" s="1"/>
      <c r="X39" s="1"/>
    </row>
    <row r="40" spans="1:24" ht="15.75">
      <c r="A40" s="159" t="s">
        <v>23</v>
      </c>
      <c r="B40" s="160"/>
      <c r="C40" s="161"/>
      <c r="D40" s="162" t="s">
        <v>18</v>
      </c>
      <c r="E40" s="163"/>
      <c r="F40" s="162" t="s">
        <v>19</v>
      </c>
      <c r="G40" s="275">
        <f t="shared" si="5"/>
        <v>0</v>
      </c>
      <c r="H40" s="167" t="s">
        <v>31</v>
      </c>
      <c r="I40" s="164">
        <f t="shared" si="7"/>
        <v>0</v>
      </c>
      <c r="J40" s="165" t="s">
        <v>2</v>
      </c>
      <c r="K40" s="44"/>
      <c r="L40" s="166">
        <v>0</v>
      </c>
      <c r="M40" s="162" t="s">
        <v>19</v>
      </c>
      <c r="N40" s="290">
        <f t="shared" si="6"/>
        <v>0</v>
      </c>
      <c r="O40" s="167" t="s">
        <v>31</v>
      </c>
      <c r="P40" s="164">
        <f t="shared" si="4"/>
        <v>0</v>
      </c>
      <c r="Q40" s="165" t="s">
        <v>2</v>
      </c>
      <c r="R40" s="1"/>
      <c r="S40" s="1"/>
      <c r="T40" s="1"/>
      <c r="U40" s="1"/>
      <c r="V40" s="1"/>
      <c r="W40" s="1"/>
      <c r="X40" s="1"/>
    </row>
    <row r="41" spans="1:24" ht="15.75">
      <c r="A41" s="159" t="s">
        <v>23</v>
      </c>
      <c r="B41" s="160"/>
      <c r="C41" s="161"/>
      <c r="D41" s="162" t="s">
        <v>18</v>
      </c>
      <c r="E41" s="163"/>
      <c r="F41" s="162" t="s">
        <v>19</v>
      </c>
      <c r="G41" s="275">
        <f t="shared" si="5"/>
        <v>0</v>
      </c>
      <c r="H41" s="167" t="s">
        <v>31</v>
      </c>
      <c r="I41" s="164">
        <f t="shared" si="7"/>
        <v>0</v>
      </c>
      <c r="J41" s="165" t="s">
        <v>2</v>
      </c>
      <c r="K41" s="44"/>
      <c r="L41" s="166">
        <v>0</v>
      </c>
      <c r="M41" s="162" t="s">
        <v>19</v>
      </c>
      <c r="N41" s="290">
        <f t="shared" si="6"/>
        <v>0</v>
      </c>
      <c r="O41" s="167" t="s">
        <v>31</v>
      </c>
      <c r="P41" s="164">
        <f t="shared" si="4"/>
        <v>0</v>
      </c>
      <c r="Q41" s="165" t="s">
        <v>2</v>
      </c>
      <c r="R41" s="1"/>
      <c r="S41" s="1"/>
      <c r="T41" s="1"/>
      <c r="U41" s="1"/>
      <c r="V41" s="1"/>
      <c r="W41" s="1"/>
      <c r="X41" s="1"/>
    </row>
    <row r="42" spans="1:24" ht="15.75">
      <c r="A42" s="159" t="s">
        <v>23</v>
      </c>
      <c r="B42" s="160"/>
      <c r="C42" s="161"/>
      <c r="D42" s="162" t="s">
        <v>18</v>
      </c>
      <c r="E42" s="163"/>
      <c r="F42" s="162" t="s">
        <v>19</v>
      </c>
      <c r="G42" s="275">
        <f t="shared" si="5"/>
        <v>0</v>
      </c>
      <c r="H42" s="167" t="s">
        <v>31</v>
      </c>
      <c r="I42" s="164">
        <f t="shared" si="7"/>
        <v>0</v>
      </c>
      <c r="J42" s="165" t="s">
        <v>2</v>
      </c>
      <c r="K42" s="44"/>
      <c r="L42" s="166">
        <v>0</v>
      </c>
      <c r="M42" s="162" t="s">
        <v>19</v>
      </c>
      <c r="N42" s="290">
        <f t="shared" si="6"/>
        <v>0</v>
      </c>
      <c r="O42" s="167" t="s">
        <v>31</v>
      </c>
      <c r="P42" s="164">
        <f t="shared" si="4"/>
        <v>0</v>
      </c>
      <c r="Q42" s="165" t="s">
        <v>2</v>
      </c>
      <c r="R42" s="1"/>
      <c r="S42" s="1"/>
      <c r="T42" s="1"/>
      <c r="U42" s="1"/>
      <c r="V42" s="1"/>
      <c r="W42" s="1"/>
      <c r="X42" s="1"/>
    </row>
    <row r="43" spans="1:24" ht="15.75">
      <c r="A43" s="159" t="s">
        <v>23</v>
      </c>
      <c r="B43" s="160"/>
      <c r="C43" s="161"/>
      <c r="D43" s="162" t="s">
        <v>18</v>
      </c>
      <c r="E43" s="163"/>
      <c r="F43" s="162" t="s">
        <v>19</v>
      </c>
      <c r="G43" s="275">
        <f t="shared" si="5"/>
        <v>0</v>
      </c>
      <c r="H43" s="167" t="s">
        <v>31</v>
      </c>
      <c r="I43" s="164">
        <f t="shared" si="7"/>
        <v>0</v>
      </c>
      <c r="J43" s="165" t="s">
        <v>2</v>
      </c>
      <c r="K43" s="44"/>
      <c r="L43" s="166">
        <v>0</v>
      </c>
      <c r="M43" s="162" t="s">
        <v>19</v>
      </c>
      <c r="N43" s="290">
        <f t="shared" si="6"/>
        <v>0</v>
      </c>
      <c r="O43" s="167" t="s">
        <v>31</v>
      </c>
      <c r="P43" s="164">
        <f t="shared" si="4"/>
        <v>0</v>
      </c>
      <c r="Q43" s="165" t="s">
        <v>2</v>
      </c>
      <c r="R43" s="1"/>
      <c r="S43" s="1"/>
      <c r="T43" s="1"/>
      <c r="U43" s="1"/>
      <c r="V43" s="1"/>
      <c r="W43" s="1"/>
      <c r="X43" s="1"/>
    </row>
    <row r="44" spans="1:24" ht="15.75">
      <c r="A44" s="159" t="s">
        <v>23</v>
      </c>
      <c r="B44" s="160"/>
      <c r="C44" s="161"/>
      <c r="D44" s="162" t="s">
        <v>18</v>
      </c>
      <c r="E44" s="163"/>
      <c r="F44" s="162" t="s">
        <v>19</v>
      </c>
      <c r="G44" s="275">
        <f t="shared" si="5"/>
        <v>0</v>
      </c>
      <c r="H44" s="167" t="s">
        <v>31</v>
      </c>
      <c r="I44" s="164">
        <f t="shared" si="7"/>
        <v>0</v>
      </c>
      <c r="J44" s="165" t="s">
        <v>2</v>
      </c>
      <c r="K44" s="44"/>
      <c r="L44" s="166">
        <v>0</v>
      </c>
      <c r="M44" s="162" t="s">
        <v>19</v>
      </c>
      <c r="N44" s="290">
        <f t="shared" si="6"/>
        <v>0</v>
      </c>
      <c r="O44" s="167" t="s">
        <v>31</v>
      </c>
      <c r="P44" s="164">
        <f t="shared" si="4"/>
        <v>0</v>
      </c>
      <c r="Q44" s="165" t="s">
        <v>2</v>
      </c>
      <c r="R44" s="1"/>
      <c r="S44" s="1"/>
      <c r="T44" s="1"/>
      <c r="U44" s="1"/>
      <c r="V44" s="1"/>
      <c r="W44" s="1"/>
      <c r="X44" s="1"/>
    </row>
    <row r="45" spans="1:24" ht="15.75">
      <c r="A45" s="159" t="s">
        <v>23</v>
      </c>
      <c r="B45" s="160"/>
      <c r="C45" s="161"/>
      <c r="D45" s="162" t="s">
        <v>18</v>
      </c>
      <c r="E45" s="163"/>
      <c r="F45" s="162" t="s">
        <v>19</v>
      </c>
      <c r="G45" s="275">
        <f t="shared" si="5"/>
        <v>0</v>
      </c>
      <c r="H45" s="167" t="s">
        <v>31</v>
      </c>
      <c r="I45" s="164">
        <f t="shared" si="7"/>
        <v>0</v>
      </c>
      <c r="J45" s="165" t="s">
        <v>2</v>
      </c>
      <c r="K45" s="44"/>
      <c r="L45" s="166">
        <v>0</v>
      </c>
      <c r="M45" s="162" t="s">
        <v>19</v>
      </c>
      <c r="N45" s="290">
        <f t="shared" si="6"/>
        <v>0</v>
      </c>
      <c r="O45" s="167" t="s">
        <v>31</v>
      </c>
      <c r="P45" s="164">
        <f t="shared" si="4"/>
        <v>0</v>
      </c>
      <c r="Q45" s="165" t="s">
        <v>2</v>
      </c>
      <c r="R45" s="1"/>
      <c r="S45" s="1"/>
      <c r="T45" s="1"/>
      <c r="U45" s="1"/>
      <c r="V45" s="1"/>
      <c r="W45" s="1"/>
      <c r="X45" s="1"/>
    </row>
    <row r="46" spans="1:24" ht="15.75">
      <c r="A46" s="159" t="s">
        <v>23</v>
      </c>
      <c r="B46" s="160"/>
      <c r="C46" s="161"/>
      <c r="D46" s="162" t="s">
        <v>18</v>
      </c>
      <c r="E46" s="163"/>
      <c r="F46" s="162" t="s">
        <v>19</v>
      </c>
      <c r="G46" s="275">
        <f t="shared" si="5"/>
        <v>0</v>
      </c>
      <c r="H46" s="167" t="s">
        <v>31</v>
      </c>
      <c r="I46" s="164">
        <f t="shared" si="7"/>
        <v>0</v>
      </c>
      <c r="J46" s="165" t="s">
        <v>2</v>
      </c>
      <c r="K46" s="44"/>
      <c r="L46" s="166">
        <v>0</v>
      </c>
      <c r="M46" s="162" t="s">
        <v>19</v>
      </c>
      <c r="N46" s="290">
        <f t="shared" si="6"/>
        <v>0</v>
      </c>
      <c r="O46" s="167" t="s">
        <v>31</v>
      </c>
      <c r="P46" s="164">
        <f t="shared" si="4"/>
        <v>0</v>
      </c>
      <c r="Q46" s="165" t="s">
        <v>2</v>
      </c>
      <c r="R46" s="1"/>
      <c r="S46" s="1"/>
      <c r="T46" s="1"/>
      <c r="U46" s="1"/>
      <c r="V46" s="1"/>
      <c r="W46" s="1"/>
      <c r="X46" s="1"/>
    </row>
    <row r="47" spans="1:24" ht="15.75">
      <c r="A47" s="189" t="s">
        <v>24</v>
      </c>
      <c r="B47" s="190"/>
      <c r="C47" s="191"/>
      <c r="D47" s="192" t="s">
        <v>18</v>
      </c>
      <c r="E47" s="193"/>
      <c r="F47" s="194" t="s">
        <v>19</v>
      </c>
      <c r="G47" s="276">
        <f>C47*E47/1000</f>
        <v>0</v>
      </c>
      <c r="H47" s="198" t="s">
        <v>31</v>
      </c>
      <c r="I47" s="196">
        <f t="shared" si="7"/>
        <v>0</v>
      </c>
      <c r="J47" s="197" t="s">
        <v>2</v>
      </c>
      <c r="K47" s="44"/>
      <c r="L47" s="193">
        <v>0</v>
      </c>
      <c r="M47" s="194" t="s">
        <v>19</v>
      </c>
      <c r="N47" s="291">
        <f aca="true" t="shared" si="8" ref="N47:N71">+$C47*L47/1000</f>
        <v>0</v>
      </c>
      <c r="O47" s="198" t="s">
        <v>31</v>
      </c>
      <c r="P47" s="196">
        <f t="shared" si="4"/>
        <v>0</v>
      </c>
      <c r="Q47" s="197" t="s">
        <v>2</v>
      </c>
      <c r="R47" s="1"/>
      <c r="S47" s="1"/>
      <c r="T47" s="1"/>
      <c r="U47" s="1"/>
      <c r="V47" s="1"/>
      <c r="W47" s="1"/>
      <c r="X47" s="1"/>
    </row>
    <row r="48" spans="1:24" ht="15.75">
      <c r="A48" s="189" t="s">
        <v>24</v>
      </c>
      <c r="B48" s="190"/>
      <c r="C48" s="191"/>
      <c r="D48" s="192" t="s">
        <v>18</v>
      </c>
      <c r="E48" s="193"/>
      <c r="F48" s="194" t="s">
        <v>19</v>
      </c>
      <c r="G48" s="276">
        <f aca="true" t="shared" si="9" ref="G48:G70">C48*E48/1000</f>
        <v>0</v>
      </c>
      <c r="H48" s="198" t="s">
        <v>31</v>
      </c>
      <c r="I48" s="196">
        <f t="shared" si="7"/>
        <v>0</v>
      </c>
      <c r="J48" s="197" t="s">
        <v>2</v>
      </c>
      <c r="K48" s="44"/>
      <c r="L48" s="193">
        <v>0</v>
      </c>
      <c r="M48" s="194" t="s">
        <v>19</v>
      </c>
      <c r="N48" s="291">
        <f t="shared" si="8"/>
        <v>0</v>
      </c>
      <c r="O48" s="198" t="s">
        <v>31</v>
      </c>
      <c r="P48" s="196">
        <f t="shared" si="4"/>
        <v>0</v>
      </c>
      <c r="Q48" s="197" t="s">
        <v>2</v>
      </c>
      <c r="R48" s="1"/>
      <c r="S48" s="1"/>
      <c r="T48" s="1"/>
      <c r="U48" s="1"/>
      <c r="V48" s="1"/>
      <c r="W48" s="1"/>
      <c r="X48" s="1"/>
    </row>
    <row r="49" spans="1:24" ht="15.75">
      <c r="A49" s="199" t="s">
        <v>24</v>
      </c>
      <c r="B49" s="200"/>
      <c r="C49" s="201"/>
      <c r="D49" s="202" t="s">
        <v>18</v>
      </c>
      <c r="E49" s="203"/>
      <c r="F49" s="204" t="s">
        <v>19</v>
      </c>
      <c r="G49" s="276">
        <f t="shared" si="9"/>
        <v>0</v>
      </c>
      <c r="H49" s="198" t="s">
        <v>31</v>
      </c>
      <c r="I49" s="196">
        <f t="shared" si="7"/>
        <v>0</v>
      </c>
      <c r="J49" s="197" t="s">
        <v>2</v>
      </c>
      <c r="K49" s="44"/>
      <c r="L49" s="193">
        <v>0</v>
      </c>
      <c r="M49" s="204" t="s">
        <v>19</v>
      </c>
      <c r="N49" s="291">
        <f t="shared" si="8"/>
        <v>0</v>
      </c>
      <c r="O49" s="198" t="s">
        <v>31</v>
      </c>
      <c r="P49" s="196">
        <f t="shared" si="4"/>
        <v>0</v>
      </c>
      <c r="Q49" s="197" t="s">
        <v>2</v>
      </c>
      <c r="R49" s="1"/>
      <c r="S49" s="1"/>
      <c r="T49" s="1"/>
      <c r="U49" s="1"/>
      <c r="V49" s="1"/>
      <c r="W49" s="1"/>
      <c r="X49" s="1"/>
    </row>
    <row r="50" spans="1:24" ht="15.75">
      <c r="A50" s="189" t="s">
        <v>24</v>
      </c>
      <c r="B50" s="200"/>
      <c r="C50" s="201"/>
      <c r="D50" s="202" t="s">
        <v>18</v>
      </c>
      <c r="E50" s="203"/>
      <c r="F50" s="204" t="s">
        <v>19</v>
      </c>
      <c r="G50" s="276">
        <f t="shared" si="9"/>
        <v>0</v>
      </c>
      <c r="H50" s="198" t="s">
        <v>31</v>
      </c>
      <c r="I50" s="196">
        <f t="shared" si="7"/>
        <v>0</v>
      </c>
      <c r="J50" s="197" t="s">
        <v>2</v>
      </c>
      <c r="K50" s="44"/>
      <c r="L50" s="193">
        <v>0</v>
      </c>
      <c r="M50" s="204" t="s">
        <v>19</v>
      </c>
      <c r="N50" s="291">
        <f t="shared" si="8"/>
        <v>0</v>
      </c>
      <c r="O50" s="198" t="s">
        <v>31</v>
      </c>
      <c r="P50" s="196">
        <f t="shared" si="4"/>
        <v>0</v>
      </c>
      <c r="Q50" s="197" t="s">
        <v>2</v>
      </c>
      <c r="R50" s="1"/>
      <c r="S50" s="1"/>
      <c r="T50" s="1"/>
      <c r="U50" s="1"/>
      <c r="V50" s="1"/>
      <c r="W50" s="1"/>
      <c r="X50" s="1"/>
    </row>
    <row r="51" spans="1:24" ht="15.75">
      <c r="A51" s="205" t="s">
        <v>24</v>
      </c>
      <c r="B51" s="200"/>
      <c r="C51" s="201"/>
      <c r="D51" s="202" t="s">
        <v>18</v>
      </c>
      <c r="E51" s="203"/>
      <c r="F51" s="204" t="s">
        <v>19</v>
      </c>
      <c r="G51" s="276">
        <f t="shared" si="9"/>
        <v>0</v>
      </c>
      <c r="H51" s="198" t="s">
        <v>31</v>
      </c>
      <c r="I51" s="196">
        <f t="shared" si="7"/>
        <v>0</v>
      </c>
      <c r="J51" s="197" t="s">
        <v>2</v>
      </c>
      <c r="K51" s="44"/>
      <c r="L51" s="193">
        <v>0</v>
      </c>
      <c r="M51" s="204" t="s">
        <v>19</v>
      </c>
      <c r="N51" s="291">
        <f t="shared" si="8"/>
        <v>0</v>
      </c>
      <c r="O51" s="198" t="s">
        <v>31</v>
      </c>
      <c r="P51" s="196">
        <f t="shared" si="4"/>
        <v>0</v>
      </c>
      <c r="Q51" s="197" t="s">
        <v>2</v>
      </c>
      <c r="R51" s="1"/>
      <c r="S51" s="1"/>
      <c r="T51" s="1"/>
      <c r="U51" s="1"/>
      <c r="V51" s="1"/>
      <c r="W51" s="1"/>
      <c r="X51" s="1"/>
    </row>
    <row r="52" spans="1:24" ht="15.75">
      <c r="A52" s="205" t="s">
        <v>24</v>
      </c>
      <c r="B52" s="206"/>
      <c r="C52" s="207"/>
      <c r="D52" s="202" t="s">
        <v>18</v>
      </c>
      <c r="E52" s="195"/>
      <c r="F52" s="204" t="s">
        <v>19</v>
      </c>
      <c r="G52" s="276">
        <f t="shared" si="9"/>
        <v>0</v>
      </c>
      <c r="H52" s="198" t="s">
        <v>31</v>
      </c>
      <c r="I52" s="196">
        <f t="shared" si="7"/>
        <v>0</v>
      </c>
      <c r="J52" s="197" t="s">
        <v>2</v>
      </c>
      <c r="K52" s="44"/>
      <c r="L52" s="193">
        <v>0</v>
      </c>
      <c r="M52" s="204" t="s">
        <v>19</v>
      </c>
      <c r="N52" s="291">
        <f t="shared" si="8"/>
        <v>0</v>
      </c>
      <c r="O52" s="198" t="s">
        <v>31</v>
      </c>
      <c r="P52" s="196">
        <f t="shared" si="4"/>
        <v>0</v>
      </c>
      <c r="Q52" s="197" t="s">
        <v>2</v>
      </c>
      <c r="R52" s="1"/>
      <c r="S52" s="1"/>
      <c r="T52" s="1"/>
      <c r="U52" s="1"/>
      <c r="V52" s="1"/>
      <c r="W52" s="1"/>
      <c r="X52" s="1"/>
    </row>
    <row r="53" spans="1:24" ht="15.75">
      <c r="A53" s="205" t="s">
        <v>24</v>
      </c>
      <c r="B53" s="206"/>
      <c r="C53" s="207"/>
      <c r="D53" s="202" t="s">
        <v>18</v>
      </c>
      <c r="E53" s="195"/>
      <c r="F53" s="204" t="s">
        <v>19</v>
      </c>
      <c r="G53" s="276">
        <f t="shared" si="9"/>
        <v>0</v>
      </c>
      <c r="H53" s="198" t="s">
        <v>31</v>
      </c>
      <c r="I53" s="196">
        <f t="shared" si="7"/>
        <v>0</v>
      </c>
      <c r="J53" s="197" t="s">
        <v>2</v>
      </c>
      <c r="K53" s="44"/>
      <c r="L53" s="193">
        <v>0</v>
      </c>
      <c r="M53" s="204" t="s">
        <v>19</v>
      </c>
      <c r="N53" s="291">
        <f t="shared" si="8"/>
        <v>0</v>
      </c>
      <c r="O53" s="198" t="s">
        <v>31</v>
      </c>
      <c r="P53" s="196">
        <f t="shared" si="4"/>
        <v>0</v>
      </c>
      <c r="Q53" s="197" t="s">
        <v>2</v>
      </c>
      <c r="R53" s="1"/>
      <c r="S53" s="1"/>
      <c r="T53" s="1"/>
      <c r="U53" s="1"/>
      <c r="V53" s="1"/>
      <c r="W53" s="1"/>
      <c r="X53" s="1"/>
    </row>
    <row r="54" spans="1:24" ht="15.75">
      <c r="A54" s="205" t="s">
        <v>24</v>
      </c>
      <c r="B54" s="206"/>
      <c r="C54" s="207"/>
      <c r="D54" s="202" t="s">
        <v>18</v>
      </c>
      <c r="E54" s="195"/>
      <c r="F54" s="204" t="s">
        <v>19</v>
      </c>
      <c r="G54" s="276">
        <f t="shared" si="9"/>
        <v>0</v>
      </c>
      <c r="H54" s="198" t="s">
        <v>31</v>
      </c>
      <c r="I54" s="196">
        <f t="shared" si="7"/>
        <v>0</v>
      </c>
      <c r="J54" s="197" t="s">
        <v>2</v>
      </c>
      <c r="K54" s="44"/>
      <c r="L54" s="193">
        <v>0</v>
      </c>
      <c r="M54" s="204" t="s">
        <v>19</v>
      </c>
      <c r="N54" s="291">
        <f t="shared" si="8"/>
        <v>0</v>
      </c>
      <c r="O54" s="198" t="s">
        <v>31</v>
      </c>
      <c r="P54" s="196">
        <f t="shared" si="4"/>
        <v>0</v>
      </c>
      <c r="Q54" s="197" t="s">
        <v>2</v>
      </c>
      <c r="R54" s="1"/>
      <c r="S54" s="1"/>
      <c r="T54" s="1"/>
      <c r="U54" s="1"/>
      <c r="V54" s="1"/>
      <c r="W54" s="1"/>
      <c r="X54" s="1"/>
    </row>
    <row r="55" spans="1:24" ht="15.75">
      <c r="A55" s="205" t="s">
        <v>24</v>
      </c>
      <c r="B55" s="206"/>
      <c r="C55" s="207"/>
      <c r="D55" s="202" t="s">
        <v>18</v>
      </c>
      <c r="E55" s="195"/>
      <c r="F55" s="204" t="s">
        <v>19</v>
      </c>
      <c r="G55" s="276">
        <f t="shared" si="9"/>
        <v>0</v>
      </c>
      <c r="H55" s="198" t="s">
        <v>31</v>
      </c>
      <c r="I55" s="196">
        <f t="shared" si="7"/>
        <v>0</v>
      </c>
      <c r="J55" s="197" t="s">
        <v>2</v>
      </c>
      <c r="K55" s="44"/>
      <c r="L55" s="193">
        <v>0</v>
      </c>
      <c r="M55" s="204" t="s">
        <v>19</v>
      </c>
      <c r="N55" s="291">
        <f t="shared" si="8"/>
        <v>0</v>
      </c>
      <c r="O55" s="198" t="s">
        <v>31</v>
      </c>
      <c r="P55" s="196">
        <f t="shared" si="4"/>
        <v>0</v>
      </c>
      <c r="Q55" s="197" t="s">
        <v>2</v>
      </c>
      <c r="R55" s="1"/>
      <c r="S55" s="1"/>
      <c r="T55" s="1"/>
      <c r="U55" s="1"/>
      <c r="V55" s="1"/>
      <c r="W55" s="1"/>
      <c r="X55" s="1"/>
    </row>
    <row r="56" spans="1:24" ht="15.75">
      <c r="A56" s="205" t="s">
        <v>24</v>
      </c>
      <c r="B56" s="200"/>
      <c r="C56" s="207"/>
      <c r="D56" s="202" t="s">
        <v>18</v>
      </c>
      <c r="E56" s="195"/>
      <c r="F56" s="204" t="s">
        <v>19</v>
      </c>
      <c r="G56" s="276">
        <f t="shared" si="9"/>
        <v>0</v>
      </c>
      <c r="H56" s="198" t="s">
        <v>31</v>
      </c>
      <c r="I56" s="196">
        <f t="shared" si="7"/>
        <v>0</v>
      </c>
      <c r="J56" s="197" t="s">
        <v>2</v>
      </c>
      <c r="K56" s="44"/>
      <c r="L56" s="193">
        <v>0</v>
      </c>
      <c r="M56" s="204" t="s">
        <v>19</v>
      </c>
      <c r="N56" s="291">
        <f t="shared" si="8"/>
        <v>0</v>
      </c>
      <c r="O56" s="198" t="s">
        <v>31</v>
      </c>
      <c r="P56" s="196">
        <f t="shared" si="4"/>
        <v>0</v>
      </c>
      <c r="Q56" s="197" t="s">
        <v>2</v>
      </c>
      <c r="R56" s="1"/>
      <c r="S56" s="1"/>
      <c r="T56" s="1"/>
      <c r="U56" s="1"/>
      <c r="V56" s="1"/>
      <c r="W56" s="1"/>
      <c r="X56" s="1"/>
    </row>
    <row r="57" spans="1:24" ht="15.75">
      <c r="A57" s="205" t="s">
        <v>24</v>
      </c>
      <c r="B57" s="200"/>
      <c r="C57" s="207"/>
      <c r="D57" s="202" t="s">
        <v>18</v>
      </c>
      <c r="E57" s="195"/>
      <c r="F57" s="204" t="s">
        <v>19</v>
      </c>
      <c r="G57" s="276">
        <f t="shared" si="9"/>
        <v>0</v>
      </c>
      <c r="H57" s="198" t="s">
        <v>31</v>
      </c>
      <c r="I57" s="196">
        <f t="shared" si="7"/>
        <v>0</v>
      </c>
      <c r="J57" s="197" t="s">
        <v>2</v>
      </c>
      <c r="K57" s="44"/>
      <c r="L57" s="193">
        <v>0</v>
      </c>
      <c r="M57" s="204" t="s">
        <v>19</v>
      </c>
      <c r="N57" s="291">
        <f t="shared" si="8"/>
        <v>0</v>
      </c>
      <c r="O57" s="198" t="s">
        <v>31</v>
      </c>
      <c r="P57" s="196">
        <f t="shared" si="4"/>
        <v>0</v>
      </c>
      <c r="Q57" s="197" t="s">
        <v>2</v>
      </c>
      <c r="R57" s="1"/>
      <c r="S57" s="1"/>
      <c r="T57" s="1"/>
      <c r="U57" s="1"/>
      <c r="V57" s="1"/>
      <c r="W57" s="1"/>
      <c r="X57" s="1"/>
    </row>
    <row r="58" spans="1:24" ht="15.75">
      <c r="A58" s="205" t="s">
        <v>24</v>
      </c>
      <c r="B58" s="200"/>
      <c r="C58" s="207"/>
      <c r="D58" s="202" t="s">
        <v>18</v>
      </c>
      <c r="E58" s="195"/>
      <c r="F58" s="204" t="s">
        <v>19</v>
      </c>
      <c r="G58" s="276">
        <f t="shared" si="9"/>
        <v>0</v>
      </c>
      <c r="H58" s="198" t="s">
        <v>31</v>
      </c>
      <c r="I58" s="196">
        <f t="shared" si="7"/>
        <v>0</v>
      </c>
      <c r="J58" s="197" t="s">
        <v>2</v>
      </c>
      <c r="K58" s="44"/>
      <c r="L58" s="193">
        <v>0</v>
      </c>
      <c r="M58" s="204" t="s">
        <v>19</v>
      </c>
      <c r="N58" s="291">
        <f t="shared" si="8"/>
        <v>0</v>
      </c>
      <c r="O58" s="198" t="s">
        <v>31</v>
      </c>
      <c r="P58" s="196">
        <f t="shared" si="4"/>
        <v>0</v>
      </c>
      <c r="Q58" s="197" t="s">
        <v>2</v>
      </c>
      <c r="R58" s="1"/>
      <c r="S58" s="1"/>
      <c r="T58" s="1"/>
      <c r="U58" s="1"/>
      <c r="V58" s="1"/>
      <c r="W58" s="1"/>
      <c r="X58" s="1"/>
    </row>
    <row r="59" spans="1:24" ht="15.75">
      <c r="A59" s="205" t="s">
        <v>24</v>
      </c>
      <c r="B59" s="200"/>
      <c r="C59" s="207"/>
      <c r="D59" s="202" t="s">
        <v>18</v>
      </c>
      <c r="E59" s="195"/>
      <c r="F59" s="204" t="s">
        <v>19</v>
      </c>
      <c r="G59" s="276">
        <f t="shared" si="9"/>
        <v>0</v>
      </c>
      <c r="H59" s="198" t="s">
        <v>31</v>
      </c>
      <c r="I59" s="196">
        <f t="shared" si="7"/>
        <v>0</v>
      </c>
      <c r="J59" s="197" t="s">
        <v>2</v>
      </c>
      <c r="K59" s="44"/>
      <c r="L59" s="193">
        <v>0</v>
      </c>
      <c r="M59" s="204" t="s">
        <v>19</v>
      </c>
      <c r="N59" s="291">
        <f t="shared" si="8"/>
        <v>0</v>
      </c>
      <c r="O59" s="198" t="s">
        <v>31</v>
      </c>
      <c r="P59" s="196">
        <f t="shared" si="4"/>
        <v>0</v>
      </c>
      <c r="Q59" s="197" t="s">
        <v>2</v>
      </c>
      <c r="R59" s="1"/>
      <c r="S59" s="1"/>
      <c r="T59" s="1"/>
      <c r="U59" s="1"/>
      <c r="V59" s="1"/>
      <c r="W59" s="1"/>
      <c r="X59" s="1"/>
    </row>
    <row r="60" spans="1:24" ht="15.75">
      <c r="A60" s="205" t="s">
        <v>24</v>
      </c>
      <c r="B60" s="200"/>
      <c r="C60" s="207"/>
      <c r="D60" s="202" t="s">
        <v>18</v>
      </c>
      <c r="E60" s="195"/>
      <c r="F60" s="204" t="s">
        <v>19</v>
      </c>
      <c r="G60" s="276">
        <f t="shared" si="9"/>
        <v>0</v>
      </c>
      <c r="H60" s="198" t="s">
        <v>31</v>
      </c>
      <c r="I60" s="196">
        <f t="shared" si="7"/>
        <v>0</v>
      </c>
      <c r="J60" s="197" t="s">
        <v>2</v>
      </c>
      <c r="K60" s="44"/>
      <c r="L60" s="193">
        <v>0</v>
      </c>
      <c r="M60" s="204" t="s">
        <v>19</v>
      </c>
      <c r="N60" s="291">
        <f t="shared" si="8"/>
        <v>0</v>
      </c>
      <c r="O60" s="198" t="s">
        <v>31</v>
      </c>
      <c r="P60" s="196">
        <f t="shared" si="4"/>
        <v>0</v>
      </c>
      <c r="Q60" s="197" t="s">
        <v>2</v>
      </c>
      <c r="R60" s="1"/>
      <c r="S60" s="1"/>
      <c r="T60" s="1"/>
      <c r="U60" s="1"/>
      <c r="V60" s="1"/>
      <c r="W60" s="1"/>
      <c r="X60" s="1"/>
    </row>
    <row r="61" spans="1:24" ht="15.75">
      <c r="A61" s="205" t="s">
        <v>24</v>
      </c>
      <c r="B61" s="200"/>
      <c r="C61" s="207"/>
      <c r="D61" s="202" t="s">
        <v>18</v>
      </c>
      <c r="E61" s="195"/>
      <c r="F61" s="204" t="s">
        <v>19</v>
      </c>
      <c r="G61" s="276">
        <f t="shared" si="9"/>
        <v>0</v>
      </c>
      <c r="H61" s="198" t="s">
        <v>31</v>
      </c>
      <c r="I61" s="196">
        <f t="shared" si="7"/>
        <v>0</v>
      </c>
      <c r="J61" s="197" t="s">
        <v>2</v>
      </c>
      <c r="K61" s="44"/>
      <c r="L61" s="193">
        <v>0</v>
      </c>
      <c r="M61" s="204" t="s">
        <v>19</v>
      </c>
      <c r="N61" s="291">
        <f t="shared" si="8"/>
        <v>0</v>
      </c>
      <c r="O61" s="198" t="s">
        <v>31</v>
      </c>
      <c r="P61" s="196">
        <f t="shared" si="4"/>
        <v>0</v>
      </c>
      <c r="Q61" s="197" t="s">
        <v>2</v>
      </c>
      <c r="R61" s="1"/>
      <c r="S61" s="1"/>
      <c r="T61" s="1"/>
      <c r="U61" s="1"/>
      <c r="V61" s="1"/>
      <c r="W61" s="1"/>
      <c r="X61" s="1"/>
    </row>
    <row r="62" spans="1:24" ht="15.75">
      <c r="A62" s="205" t="s">
        <v>24</v>
      </c>
      <c r="B62" s="200"/>
      <c r="C62" s="207"/>
      <c r="D62" s="202" t="s">
        <v>18</v>
      </c>
      <c r="E62" s="195"/>
      <c r="F62" s="204" t="s">
        <v>19</v>
      </c>
      <c r="G62" s="276">
        <f t="shared" si="9"/>
        <v>0</v>
      </c>
      <c r="H62" s="198" t="s">
        <v>31</v>
      </c>
      <c r="I62" s="196">
        <f t="shared" si="7"/>
        <v>0</v>
      </c>
      <c r="J62" s="197" t="s">
        <v>2</v>
      </c>
      <c r="K62" s="44"/>
      <c r="L62" s="193">
        <v>0</v>
      </c>
      <c r="M62" s="204" t="s">
        <v>19</v>
      </c>
      <c r="N62" s="291">
        <f t="shared" si="8"/>
        <v>0</v>
      </c>
      <c r="O62" s="198" t="s">
        <v>31</v>
      </c>
      <c r="P62" s="196">
        <f t="shared" si="4"/>
        <v>0</v>
      </c>
      <c r="Q62" s="197" t="s">
        <v>2</v>
      </c>
      <c r="R62" s="1"/>
      <c r="S62" s="1"/>
      <c r="T62" s="1"/>
      <c r="U62" s="1"/>
      <c r="V62" s="1"/>
      <c r="W62" s="1"/>
      <c r="X62" s="1"/>
    </row>
    <row r="63" spans="1:24" ht="15.75">
      <c r="A63" s="205" t="s">
        <v>24</v>
      </c>
      <c r="B63" s="200"/>
      <c r="C63" s="207"/>
      <c r="D63" s="202" t="s">
        <v>18</v>
      </c>
      <c r="E63" s="195"/>
      <c r="F63" s="204" t="s">
        <v>19</v>
      </c>
      <c r="G63" s="276">
        <f t="shared" si="9"/>
        <v>0</v>
      </c>
      <c r="H63" s="198" t="s">
        <v>31</v>
      </c>
      <c r="I63" s="196">
        <f t="shared" si="7"/>
        <v>0</v>
      </c>
      <c r="J63" s="197" t="s">
        <v>2</v>
      </c>
      <c r="K63" s="44"/>
      <c r="L63" s="193">
        <v>0</v>
      </c>
      <c r="M63" s="204" t="s">
        <v>19</v>
      </c>
      <c r="N63" s="291">
        <f t="shared" si="8"/>
        <v>0</v>
      </c>
      <c r="O63" s="198" t="s">
        <v>31</v>
      </c>
      <c r="P63" s="196">
        <f t="shared" si="4"/>
        <v>0</v>
      </c>
      <c r="Q63" s="197" t="s">
        <v>2</v>
      </c>
      <c r="R63" s="1"/>
      <c r="S63" s="1"/>
      <c r="T63" s="1"/>
      <c r="U63" s="1"/>
      <c r="V63" s="1"/>
      <c r="W63" s="1"/>
      <c r="X63" s="1"/>
    </row>
    <row r="64" spans="1:24" ht="15.75">
      <c r="A64" s="208" t="s">
        <v>24</v>
      </c>
      <c r="B64" s="200"/>
      <c r="C64" s="207"/>
      <c r="D64" s="202" t="s">
        <v>18</v>
      </c>
      <c r="E64" s="195"/>
      <c r="F64" s="204" t="s">
        <v>19</v>
      </c>
      <c r="G64" s="276">
        <f>C64*E64/1000</f>
        <v>0</v>
      </c>
      <c r="H64" s="198" t="s">
        <v>31</v>
      </c>
      <c r="I64" s="196">
        <f t="shared" si="7"/>
        <v>0</v>
      </c>
      <c r="J64" s="197" t="s">
        <v>2</v>
      </c>
      <c r="K64" s="44"/>
      <c r="L64" s="193">
        <v>0</v>
      </c>
      <c r="M64" s="204" t="s">
        <v>19</v>
      </c>
      <c r="N64" s="291">
        <f t="shared" si="8"/>
        <v>0</v>
      </c>
      <c r="O64" s="198" t="s">
        <v>31</v>
      </c>
      <c r="P64" s="196">
        <f t="shared" si="4"/>
        <v>0</v>
      </c>
      <c r="Q64" s="197" t="s">
        <v>2</v>
      </c>
      <c r="R64" s="1"/>
      <c r="S64" s="1"/>
      <c r="T64" s="1"/>
      <c r="U64" s="1"/>
      <c r="V64" s="1"/>
      <c r="W64" s="1"/>
      <c r="X64" s="1"/>
    </row>
    <row r="65" spans="1:24" ht="15.75">
      <c r="A65" s="208" t="s">
        <v>24</v>
      </c>
      <c r="B65" s="200"/>
      <c r="C65" s="207"/>
      <c r="D65" s="202" t="s">
        <v>18</v>
      </c>
      <c r="E65" s="195"/>
      <c r="F65" s="204" t="s">
        <v>19</v>
      </c>
      <c r="G65" s="276">
        <f>C65*E65/1000</f>
        <v>0</v>
      </c>
      <c r="H65" s="198" t="s">
        <v>31</v>
      </c>
      <c r="I65" s="196">
        <f t="shared" si="7"/>
        <v>0</v>
      </c>
      <c r="J65" s="197" t="s">
        <v>2</v>
      </c>
      <c r="K65" s="44"/>
      <c r="L65" s="193">
        <v>0</v>
      </c>
      <c r="M65" s="204" t="s">
        <v>19</v>
      </c>
      <c r="N65" s="291">
        <f t="shared" si="8"/>
        <v>0</v>
      </c>
      <c r="O65" s="198" t="s">
        <v>31</v>
      </c>
      <c r="P65" s="196">
        <f t="shared" si="4"/>
        <v>0</v>
      </c>
      <c r="Q65" s="197" t="s">
        <v>2</v>
      </c>
      <c r="R65" s="1"/>
      <c r="S65" s="1"/>
      <c r="T65" s="1"/>
      <c r="U65" s="1"/>
      <c r="V65" s="1"/>
      <c r="W65" s="1"/>
      <c r="X65" s="1"/>
    </row>
    <row r="66" spans="1:24" ht="15.75">
      <c r="A66" s="208" t="s">
        <v>24</v>
      </c>
      <c r="B66" s="206"/>
      <c r="C66" s="207"/>
      <c r="D66" s="202" t="s">
        <v>18</v>
      </c>
      <c r="E66" s="195"/>
      <c r="F66" s="204" t="s">
        <v>19</v>
      </c>
      <c r="G66" s="276">
        <f t="shared" si="9"/>
        <v>0</v>
      </c>
      <c r="H66" s="198" t="s">
        <v>31</v>
      </c>
      <c r="I66" s="196">
        <f t="shared" si="7"/>
        <v>0</v>
      </c>
      <c r="J66" s="197" t="s">
        <v>2</v>
      </c>
      <c r="K66" s="44"/>
      <c r="L66" s="193">
        <v>0</v>
      </c>
      <c r="M66" s="204" t="s">
        <v>19</v>
      </c>
      <c r="N66" s="291">
        <f t="shared" si="8"/>
        <v>0</v>
      </c>
      <c r="O66" s="198" t="s">
        <v>31</v>
      </c>
      <c r="P66" s="196">
        <f t="shared" si="4"/>
        <v>0</v>
      </c>
      <c r="Q66" s="197" t="s">
        <v>2</v>
      </c>
      <c r="R66" s="1"/>
      <c r="S66" s="1"/>
      <c r="T66" s="1"/>
      <c r="U66" s="1"/>
      <c r="V66" s="1"/>
      <c r="W66" s="1"/>
      <c r="X66" s="1"/>
    </row>
    <row r="67" spans="1:24" ht="15.75">
      <c r="A67" s="208" t="s">
        <v>24</v>
      </c>
      <c r="B67" s="206"/>
      <c r="C67" s="207"/>
      <c r="D67" s="202" t="s">
        <v>18</v>
      </c>
      <c r="E67" s="195"/>
      <c r="F67" s="204" t="s">
        <v>19</v>
      </c>
      <c r="G67" s="276">
        <f t="shared" si="9"/>
        <v>0</v>
      </c>
      <c r="H67" s="198" t="s">
        <v>31</v>
      </c>
      <c r="I67" s="196">
        <f t="shared" si="7"/>
        <v>0</v>
      </c>
      <c r="J67" s="197" t="s">
        <v>2</v>
      </c>
      <c r="K67" s="44"/>
      <c r="L67" s="193">
        <v>0</v>
      </c>
      <c r="M67" s="204" t="s">
        <v>19</v>
      </c>
      <c r="N67" s="291">
        <f t="shared" si="8"/>
        <v>0</v>
      </c>
      <c r="O67" s="198" t="s">
        <v>31</v>
      </c>
      <c r="P67" s="196">
        <f t="shared" si="4"/>
        <v>0</v>
      </c>
      <c r="Q67" s="197" t="s">
        <v>2</v>
      </c>
      <c r="R67" s="1"/>
      <c r="S67" s="1"/>
      <c r="T67" s="1"/>
      <c r="U67" s="1"/>
      <c r="V67" s="1"/>
      <c r="W67" s="1"/>
      <c r="X67" s="1"/>
    </row>
    <row r="68" spans="1:24" ht="15.75">
      <c r="A68" s="208" t="s">
        <v>24</v>
      </c>
      <c r="B68" s="200"/>
      <c r="C68" s="201"/>
      <c r="D68" s="202" t="s">
        <v>18</v>
      </c>
      <c r="E68" s="195"/>
      <c r="F68" s="204" t="s">
        <v>19</v>
      </c>
      <c r="G68" s="276">
        <f t="shared" si="9"/>
        <v>0</v>
      </c>
      <c r="H68" s="198" t="s">
        <v>31</v>
      </c>
      <c r="I68" s="196">
        <f t="shared" si="7"/>
        <v>0</v>
      </c>
      <c r="J68" s="197" t="s">
        <v>2</v>
      </c>
      <c r="K68" s="44"/>
      <c r="L68" s="193">
        <v>0</v>
      </c>
      <c r="M68" s="204" t="s">
        <v>19</v>
      </c>
      <c r="N68" s="291">
        <f t="shared" si="8"/>
        <v>0</v>
      </c>
      <c r="O68" s="198" t="s">
        <v>31</v>
      </c>
      <c r="P68" s="196">
        <f t="shared" si="4"/>
        <v>0</v>
      </c>
      <c r="Q68" s="197" t="s">
        <v>2</v>
      </c>
      <c r="R68" s="1"/>
      <c r="S68" s="1"/>
      <c r="T68" s="1"/>
      <c r="U68" s="1"/>
      <c r="V68" s="1"/>
      <c r="W68" s="1"/>
      <c r="X68" s="1"/>
    </row>
    <row r="69" spans="1:24" ht="15.75">
      <c r="A69" s="208" t="s">
        <v>24</v>
      </c>
      <c r="B69" s="200"/>
      <c r="C69" s="201"/>
      <c r="D69" s="202" t="s">
        <v>18</v>
      </c>
      <c r="E69" s="195"/>
      <c r="F69" s="204" t="s">
        <v>19</v>
      </c>
      <c r="G69" s="276">
        <f t="shared" si="9"/>
        <v>0</v>
      </c>
      <c r="H69" s="198" t="s">
        <v>31</v>
      </c>
      <c r="I69" s="196">
        <f t="shared" si="7"/>
        <v>0</v>
      </c>
      <c r="J69" s="197" t="s">
        <v>2</v>
      </c>
      <c r="K69" s="44"/>
      <c r="L69" s="193">
        <v>0</v>
      </c>
      <c r="M69" s="204" t="s">
        <v>19</v>
      </c>
      <c r="N69" s="291">
        <f t="shared" si="8"/>
        <v>0</v>
      </c>
      <c r="O69" s="198" t="s">
        <v>31</v>
      </c>
      <c r="P69" s="196">
        <f t="shared" si="4"/>
        <v>0</v>
      </c>
      <c r="Q69" s="197" t="s">
        <v>2</v>
      </c>
      <c r="R69" s="1"/>
      <c r="S69" s="1"/>
      <c r="T69" s="1"/>
      <c r="U69" s="1"/>
      <c r="V69" s="1"/>
      <c r="W69" s="1"/>
      <c r="X69" s="1"/>
    </row>
    <row r="70" spans="1:24" ht="15.75">
      <c r="A70" s="208" t="s">
        <v>24</v>
      </c>
      <c r="B70" s="206"/>
      <c r="C70" s="207"/>
      <c r="D70" s="202" t="s">
        <v>18</v>
      </c>
      <c r="E70" s="195"/>
      <c r="F70" s="204" t="s">
        <v>19</v>
      </c>
      <c r="G70" s="276">
        <f t="shared" si="9"/>
        <v>0</v>
      </c>
      <c r="H70" s="198" t="s">
        <v>31</v>
      </c>
      <c r="I70" s="196">
        <f t="shared" si="7"/>
        <v>0</v>
      </c>
      <c r="J70" s="197" t="s">
        <v>2</v>
      </c>
      <c r="K70" s="44"/>
      <c r="L70" s="193">
        <v>0</v>
      </c>
      <c r="M70" s="204" t="s">
        <v>19</v>
      </c>
      <c r="N70" s="291">
        <f t="shared" si="8"/>
        <v>0</v>
      </c>
      <c r="O70" s="198" t="s">
        <v>31</v>
      </c>
      <c r="P70" s="196">
        <f t="shared" si="4"/>
        <v>0</v>
      </c>
      <c r="Q70" s="197" t="s">
        <v>2</v>
      </c>
      <c r="R70" s="1"/>
      <c r="S70" s="1"/>
      <c r="T70" s="1"/>
      <c r="U70" s="1"/>
      <c r="V70" s="1"/>
      <c r="W70" s="1"/>
      <c r="X70" s="1"/>
    </row>
    <row r="71" spans="1:24" ht="16.5" thickBot="1">
      <c r="A71" s="209" t="s">
        <v>24</v>
      </c>
      <c r="B71" s="210"/>
      <c r="C71" s="211"/>
      <c r="D71" s="212" t="s">
        <v>18</v>
      </c>
      <c r="E71" s="213"/>
      <c r="F71" s="214" t="s">
        <v>19</v>
      </c>
      <c r="G71" s="277">
        <f>C71*E71/1000</f>
        <v>0</v>
      </c>
      <c r="H71" s="218" t="s">
        <v>31</v>
      </c>
      <c r="I71" s="215">
        <f t="shared" si="7"/>
        <v>0</v>
      </c>
      <c r="J71" s="216" t="s">
        <v>2</v>
      </c>
      <c r="K71" s="44"/>
      <c r="L71" s="217">
        <v>0</v>
      </c>
      <c r="M71" s="214" t="s">
        <v>19</v>
      </c>
      <c r="N71" s="292">
        <f t="shared" si="8"/>
        <v>0</v>
      </c>
      <c r="O71" s="218" t="s">
        <v>31</v>
      </c>
      <c r="P71" s="215">
        <f t="shared" si="4"/>
        <v>0</v>
      </c>
      <c r="Q71" s="216" t="s">
        <v>2</v>
      </c>
      <c r="R71" s="1"/>
      <c r="S71" s="1"/>
      <c r="T71" s="1"/>
      <c r="U71" s="1"/>
      <c r="V71" s="1"/>
      <c r="W71" s="1"/>
      <c r="X71" s="1"/>
    </row>
    <row r="72" spans="1:24" ht="19.5" customHeight="1" thickBot="1">
      <c r="A72" s="1"/>
      <c r="B72" s="2"/>
      <c r="C72" s="3"/>
      <c r="D72" s="1"/>
      <c r="E72" s="4"/>
      <c r="F72" s="1"/>
      <c r="G72" s="278"/>
      <c r="H72" s="1"/>
      <c r="I72" s="300"/>
      <c r="J72" s="301"/>
      <c r="K72" s="44"/>
      <c r="L72" s="1"/>
      <c r="M72" s="1"/>
      <c r="N72" s="278"/>
      <c r="O72" s="1"/>
      <c r="P72" s="1"/>
      <c r="Q72" s="1"/>
      <c r="R72" s="1"/>
      <c r="S72" s="1"/>
      <c r="T72" s="1"/>
      <c r="U72" s="1"/>
      <c r="V72" s="1"/>
      <c r="W72" s="1"/>
      <c r="X72" s="1"/>
    </row>
    <row r="73" spans="1:24" ht="63.75" thickBot="1">
      <c r="A73" s="130" t="s">
        <v>56</v>
      </c>
      <c r="B73" s="128" t="s">
        <v>22</v>
      </c>
      <c r="C73" s="7" t="s">
        <v>77</v>
      </c>
      <c r="D73" s="46"/>
      <c r="E73" s="12" t="s">
        <v>71</v>
      </c>
      <c r="F73" s="89"/>
      <c r="G73" s="279" t="s">
        <v>70</v>
      </c>
      <c r="H73" s="48"/>
      <c r="I73" s="100"/>
      <c r="J73" s="101"/>
      <c r="K73" s="44"/>
      <c r="L73" s="7" t="s">
        <v>71</v>
      </c>
      <c r="M73" s="46"/>
      <c r="N73" s="293" t="s">
        <v>70</v>
      </c>
      <c r="O73" s="99"/>
      <c r="P73" s="100"/>
      <c r="Q73" s="101"/>
      <c r="R73" s="1"/>
      <c r="S73" s="1"/>
      <c r="T73" s="1"/>
      <c r="U73" s="1"/>
      <c r="V73" s="1"/>
      <c r="W73" s="1"/>
      <c r="X73" s="1"/>
    </row>
    <row r="74" spans="1:24" ht="15.75">
      <c r="A74" s="53" t="s">
        <v>26</v>
      </c>
      <c r="B74" s="13" t="s">
        <v>44</v>
      </c>
      <c r="C74" s="14"/>
      <c r="D74" s="83" t="s">
        <v>45</v>
      </c>
      <c r="E74" s="15"/>
      <c r="F74" s="90" t="s">
        <v>42</v>
      </c>
      <c r="G74" s="280">
        <f aca="true" t="shared" si="10" ref="G74:G81">C74*E74</f>
        <v>0</v>
      </c>
      <c r="H74" s="106" t="s">
        <v>31</v>
      </c>
      <c r="I74" s="103">
        <f aca="true" t="shared" si="11" ref="I74:I81">G74*C$86</f>
        <v>0</v>
      </c>
      <c r="J74" s="104" t="s">
        <v>2</v>
      </c>
      <c r="K74" s="44"/>
      <c r="L74" s="22">
        <v>0</v>
      </c>
      <c r="M74" s="90" t="s">
        <v>42</v>
      </c>
      <c r="N74" s="294">
        <f aca="true" t="shared" si="12" ref="N74:N81">+$C74*L74</f>
        <v>0</v>
      </c>
      <c r="O74" s="102" t="s">
        <v>31</v>
      </c>
      <c r="P74" s="103">
        <f>N74*C86</f>
        <v>0</v>
      </c>
      <c r="Q74" s="104" t="s">
        <v>2</v>
      </c>
      <c r="R74" s="1"/>
      <c r="S74" s="1"/>
      <c r="T74" s="1"/>
      <c r="U74" s="1"/>
      <c r="V74" s="1"/>
      <c r="W74" s="1"/>
      <c r="X74" s="1"/>
    </row>
    <row r="75" spans="1:24" ht="15.75">
      <c r="A75" s="54" t="s">
        <v>26</v>
      </c>
      <c r="B75" s="16" t="s">
        <v>14</v>
      </c>
      <c r="C75" s="17"/>
      <c r="D75" s="84" t="s">
        <v>45</v>
      </c>
      <c r="E75" s="18"/>
      <c r="F75" s="91" t="s">
        <v>42</v>
      </c>
      <c r="G75" s="280">
        <f t="shared" si="10"/>
        <v>0</v>
      </c>
      <c r="H75" s="106" t="s">
        <v>31</v>
      </c>
      <c r="I75" s="107">
        <f t="shared" si="11"/>
        <v>0</v>
      </c>
      <c r="J75" s="108" t="s">
        <v>2</v>
      </c>
      <c r="K75" s="44"/>
      <c r="L75" s="22">
        <v>0</v>
      </c>
      <c r="M75" s="91" t="s">
        <v>42</v>
      </c>
      <c r="N75" s="295">
        <f t="shared" si="12"/>
        <v>0</v>
      </c>
      <c r="O75" s="106" t="s">
        <v>31</v>
      </c>
      <c r="P75" s="107">
        <f>N75*C83</f>
        <v>0</v>
      </c>
      <c r="Q75" s="108" t="s">
        <v>2</v>
      </c>
      <c r="R75" s="1"/>
      <c r="S75" s="1"/>
      <c r="T75" s="1"/>
      <c r="U75" s="1"/>
      <c r="V75" s="1"/>
      <c r="W75" s="1"/>
      <c r="X75" s="1"/>
    </row>
    <row r="76" spans="1:24" ht="15.75">
      <c r="A76" s="54" t="s">
        <v>26</v>
      </c>
      <c r="B76" s="16"/>
      <c r="C76" s="17"/>
      <c r="D76" s="84" t="s">
        <v>45</v>
      </c>
      <c r="E76" s="18"/>
      <c r="F76" s="91" t="s">
        <v>42</v>
      </c>
      <c r="G76" s="280">
        <f t="shared" si="10"/>
        <v>0</v>
      </c>
      <c r="H76" s="106" t="s">
        <v>31</v>
      </c>
      <c r="I76" s="107">
        <f t="shared" si="11"/>
        <v>0</v>
      </c>
      <c r="J76" s="108" t="s">
        <v>2</v>
      </c>
      <c r="K76" s="44"/>
      <c r="L76" s="22">
        <v>0</v>
      </c>
      <c r="M76" s="91" t="s">
        <v>42</v>
      </c>
      <c r="N76" s="295">
        <f t="shared" si="12"/>
        <v>0</v>
      </c>
      <c r="O76" s="106" t="s">
        <v>31</v>
      </c>
      <c r="P76" s="107">
        <f>N76*C85</f>
        <v>0</v>
      </c>
      <c r="Q76" s="108" t="s">
        <v>2</v>
      </c>
      <c r="R76" s="1"/>
      <c r="S76" s="1"/>
      <c r="T76" s="1"/>
      <c r="U76" s="1"/>
      <c r="V76" s="1"/>
      <c r="W76" s="1"/>
      <c r="X76" s="1"/>
    </row>
    <row r="77" spans="1:24" ht="15.75">
      <c r="A77" s="55" t="s">
        <v>26</v>
      </c>
      <c r="B77" s="19"/>
      <c r="C77" s="20"/>
      <c r="D77" s="85" t="s">
        <v>45</v>
      </c>
      <c r="E77" s="21"/>
      <c r="F77" s="92" t="s">
        <v>42</v>
      </c>
      <c r="G77" s="280">
        <f t="shared" si="10"/>
        <v>0</v>
      </c>
      <c r="H77" s="105" t="s">
        <v>31</v>
      </c>
      <c r="I77" s="107">
        <f t="shared" si="11"/>
        <v>0</v>
      </c>
      <c r="J77" s="109" t="s">
        <v>2</v>
      </c>
      <c r="K77" s="44"/>
      <c r="L77" s="22">
        <v>0</v>
      </c>
      <c r="M77" s="92" t="s">
        <v>42</v>
      </c>
      <c r="N77" s="295">
        <f t="shared" si="12"/>
        <v>0</v>
      </c>
      <c r="O77" s="105" t="s">
        <v>31</v>
      </c>
      <c r="P77" s="107">
        <f>N77*C86</f>
        <v>0</v>
      </c>
      <c r="Q77" s="109" t="s">
        <v>2</v>
      </c>
      <c r="R77" s="1"/>
      <c r="S77" s="1"/>
      <c r="T77" s="1"/>
      <c r="U77" s="1"/>
      <c r="V77" s="1"/>
      <c r="W77" s="1"/>
      <c r="X77" s="1"/>
    </row>
    <row r="78" spans="1:24" ht="25.5">
      <c r="A78" s="52" t="s">
        <v>57</v>
      </c>
      <c r="B78" s="23" t="s">
        <v>46</v>
      </c>
      <c r="C78" s="24"/>
      <c r="D78" s="86" t="s">
        <v>55</v>
      </c>
      <c r="E78" s="25"/>
      <c r="F78" s="93" t="s">
        <v>20</v>
      </c>
      <c r="G78" s="281">
        <f t="shared" si="10"/>
        <v>0</v>
      </c>
      <c r="H78" s="110" t="s">
        <v>31</v>
      </c>
      <c r="I78" s="111">
        <f t="shared" si="11"/>
        <v>0</v>
      </c>
      <c r="J78" s="112" t="s">
        <v>2</v>
      </c>
      <c r="K78" s="44"/>
      <c r="L78" s="26">
        <v>0</v>
      </c>
      <c r="M78" s="93" t="s">
        <v>20</v>
      </c>
      <c r="N78" s="296">
        <f t="shared" si="12"/>
        <v>0</v>
      </c>
      <c r="O78" s="110" t="s">
        <v>31</v>
      </c>
      <c r="P78" s="111">
        <f>N78*C86</f>
        <v>0</v>
      </c>
      <c r="Q78" s="112" t="s">
        <v>2</v>
      </c>
      <c r="R78" s="1"/>
      <c r="S78" s="1"/>
      <c r="T78" s="1"/>
      <c r="U78" s="1"/>
      <c r="V78" s="1"/>
      <c r="W78" s="1"/>
      <c r="X78" s="1"/>
    </row>
    <row r="79" spans="1:24" ht="38.25">
      <c r="A79" s="52" t="s">
        <v>57</v>
      </c>
      <c r="B79" s="23"/>
      <c r="C79" s="24"/>
      <c r="D79" s="86" t="s">
        <v>75</v>
      </c>
      <c r="E79" s="25"/>
      <c r="F79" s="93" t="s">
        <v>20</v>
      </c>
      <c r="G79" s="281">
        <f>C79*E79</f>
        <v>0</v>
      </c>
      <c r="H79" s="110" t="s">
        <v>31</v>
      </c>
      <c r="I79" s="111">
        <f t="shared" si="11"/>
        <v>0</v>
      </c>
      <c r="J79" s="112" t="s">
        <v>2</v>
      </c>
      <c r="K79" s="44"/>
      <c r="L79" s="26">
        <v>0</v>
      </c>
      <c r="M79" s="93" t="s">
        <v>20</v>
      </c>
      <c r="N79" s="296">
        <f t="shared" si="12"/>
        <v>0</v>
      </c>
      <c r="O79" s="110" t="s">
        <v>31</v>
      </c>
      <c r="P79" s="111">
        <f>N79*C86</f>
        <v>0</v>
      </c>
      <c r="Q79" s="112" t="s">
        <v>2</v>
      </c>
      <c r="R79" s="1"/>
      <c r="S79" s="1"/>
      <c r="T79" s="1"/>
      <c r="U79" s="1"/>
      <c r="V79" s="1"/>
      <c r="W79" s="1"/>
      <c r="X79" s="1"/>
    </row>
    <row r="80" spans="1:24" ht="38.25">
      <c r="A80" s="56" t="s">
        <v>27</v>
      </c>
      <c r="B80" s="27" t="s">
        <v>43</v>
      </c>
      <c r="C80" s="28"/>
      <c r="D80" s="87" t="s">
        <v>30</v>
      </c>
      <c r="E80" s="29"/>
      <c r="F80" s="94" t="s">
        <v>20</v>
      </c>
      <c r="G80" s="282">
        <f t="shared" si="10"/>
        <v>0</v>
      </c>
      <c r="H80" s="113" t="s">
        <v>31</v>
      </c>
      <c r="I80" s="114">
        <f t="shared" si="11"/>
        <v>0</v>
      </c>
      <c r="J80" s="115" t="s">
        <v>2</v>
      </c>
      <c r="K80" s="44"/>
      <c r="L80" s="30">
        <v>0</v>
      </c>
      <c r="M80" s="94" t="s">
        <v>20</v>
      </c>
      <c r="N80" s="297">
        <f t="shared" si="12"/>
        <v>0</v>
      </c>
      <c r="O80" s="113" t="s">
        <v>31</v>
      </c>
      <c r="P80" s="114">
        <f>N80*C86</f>
        <v>0</v>
      </c>
      <c r="Q80" s="115" t="s">
        <v>2</v>
      </c>
      <c r="R80" s="1"/>
      <c r="S80" s="1"/>
      <c r="T80" s="1"/>
      <c r="U80" s="1"/>
      <c r="V80" s="1"/>
      <c r="W80" s="1"/>
      <c r="X80" s="1"/>
    </row>
    <row r="81" spans="1:24" ht="39" thickBot="1">
      <c r="A81" s="57" t="s">
        <v>27</v>
      </c>
      <c r="B81" s="31" t="s">
        <v>28</v>
      </c>
      <c r="C81" s="32"/>
      <c r="D81" s="88" t="s">
        <v>29</v>
      </c>
      <c r="E81" s="33"/>
      <c r="F81" s="95" t="s">
        <v>20</v>
      </c>
      <c r="G81" s="282">
        <f t="shared" si="10"/>
        <v>0</v>
      </c>
      <c r="H81" s="116" t="s">
        <v>31</v>
      </c>
      <c r="I81" s="117">
        <f t="shared" si="11"/>
        <v>0</v>
      </c>
      <c r="J81" s="118" t="s">
        <v>2</v>
      </c>
      <c r="K81" s="44"/>
      <c r="L81" s="34">
        <v>0</v>
      </c>
      <c r="M81" s="95" t="s">
        <v>20</v>
      </c>
      <c r="N81" s="298">
        <f t="shared" si="12"/>
        <v>0</v>
      </c>
      <c r="O81" s="116" t="s">
        <v>31</v>
      </c>
      <c r="P81" s="117">
        <f>N81*C86</f>
        <v>0</v>
      </c>
      <c r="Q81" s="118" t="s">
        <v>2</v>
      </c>
      <c r="R81" s="1"/>
      <c r="S81" s="1"/>
      <c r="T81" s="1"/>
      <c r="U81" s="1"/>
      <c r="V81" s="1"/>
      <c r="W81" s="1"/>
      <c r="X81" s="1"/>
    </row>
    <row r="82" spans="1:24" ht="15.75">
      <c r="A82" s="58"/>
      <c r="B82" s="61"/>
      <c r="C82" s="62"/>
      <c r="D82" s="63"/>
      <c r="E82" s="64"/>
      <c r="F82" s="65" t="s">
        <v>40</v>
      </c>
      <c r="G82" s="283">
        <f>SUM(G74:G81,G4:G71)</f>
        <v>0</v>
      </c>
      <c r="H82" s="283" t="s">
        <v>41</v>
      </c>
      <c r="I82" s="284">
        <f>SUM(I24:I81)</f>
        <v>0</v>
      </c>
      <c r="J82" s="66" t="s">
        <v>2</v>
      </c>
      <c r="K82" s="44"/>
      <c r="L82" s="67"/>
      <c r="M82" s="65" t="s">
        <v>40</v>
      </c>
      <c r="N82" s="68">
        <f>SUM(N74:N81,N27:N72,N24:N24)</f>
        <v>0</v>
      </c>
      <c r="O82" s="68" t="s">
        <v>31</v>
      </c>
      <c r="P82" s="284">
        <f>SUM(P74:P81,P4:P71)</f>
        <v>0</v>
      </c>
      <c r="Q82" s="66" t="s">
        <v>2</v>
      </c>
      <c r="R82" s="39"/>
      <c r="S82" s="39"/>
      <c r="T82" s="1"/>
      <c r="U82" s="1"/>
      <c r="V82" s="1"/>
      <c r="W82" s="1"/>
      <c r="X82" s="1"/>
    </row>
    <row r="83" spans="1:24" ht="16.5" thickBot="1">
      <c r="A83" s="59"/>
      <c r="B83" s="69"/>
      <c r="C83" s="70"/>
      <c r="D83" s="71"/>
      <c r="E83" s="72"/>
      <c r="F83" s="73" t="s">
        <v>39</v>
      </c>
      <c r="G83" s="74">
        <f>$G$82/365</f>
        <v>0</v>
      </c>
      <c r="H83" s="74" t="s">
        <v>21</v>
      </c>
      <c r="I83" s="76"/>
      <c r="J83" s="77"/>
      <c r="K83" s="44"/>
      <c r="L83" s="78"/>
      <c r="M83" s="73" t="s">
        <v>39</v>
      </c>
      <c r="N83" s="74">
        <f>$N$82/365</f>
        <v>0</v>
      </c>
      <c r="O83" s="75" t="s">
        <v>21</v>
      </c>
      <c r="P83" s="76"/>
      <c r="Q83" s="77"/>
      <c r="R83" s="39"/>
      <c r="S83" s="39"/>
      <c r="T83" s="1"/>
      <c r="U83" s="1"/>
      <c r="V83" s="1"/>
      <c r="W83" s="1"/>
      <c r="X83" s="1"/>
    </row>
    <row r="84" spans="1:24" ht="12.75">
      <c r="A84" s="39"/>
      <c r="B84" s="40"/>
      <c r="C84" s="41"/>
      <c r="D84" s="39"/>
      <c r="E84" s="42"/>
      <c r="F84" s="39"/>
      <c r="G84" s="39"/>
      <c r="H84" s="39"/>
      <c r="I84" s="43"/>
      <c r="J84" s="39"/>
      <c r="K84" s="39"/>
      <c r="L84" s="39"/>
      <c r="M84" s="39"/>
      <c r="N84" s="39"/>
      <c r="O84" s="39"/>
      <c r="P84" s="39"/>
      <c r="Q84" s="39"/>
      <c r="R84" s="39"/>
      <c r="S84" s="39"/>
      <c r="T84" s="1"/>
      <c r="U84" s="1"/>
      <c r="V84" s="1"/>
      <c r="W84" s="1"/>
      <c r="X84" s="1"/>
    </row>
    <row r="85" spans="1:24" ht="12.75">
      <c r="A85" s="39"/>
      <c r="B85" s="40"/>
      <c r="C85" s="41"/>
      <c r="D85" s="39"/>
      <c r="E85" s="42"/>
      <c r="F85" s="39"/>
      <c r="G85" s="39"/>
      <c r="H85" s="39"/>
      <c r="I85" s="43"/>
      <c r="J85" s="39"/>
      <c r="K85" s="39"/>
      <c r="L85" s="39"/>
      <c r="M85" s="39"/>
      <c r="N85" s="39"/>
      <c r="O85" s="39"/>
      <c r="P85" s="39"/>
      <c r="Q85" s="39"/>
      <c r="R85" s="39"/>
      <c r="S85" s="39"/>
      <c r="T85" s="1"/>
      <c r="U85" s="1"/>
      <c r="V85" s="1"/>
      <c r="W85" s="1"/>
      <c r="X85" s="1"/>
    </row>
    <row r="86" spans="1:24" ht="14.25" customHeight="1">
      <c r="A86" s="39"/>
      <c r="B86" s="238"/>
      <c r="C86" s="337">
        <v>0.25</v>
      </c>
      <c r="D86" s="39"/>
      <c r="E86" s="42"/>
      <c r="F86" s="39"/>
      <c r="G86" s="39"/>
      <c r="H86" s="39"/>
      <c r="I86" s="43"/>
      <c r="J86" s="39"/>
      <c r="K86" s="39"/>
      <c r="L86" s="223"/>
      <c r="M86" s="223"/>
      <c r="N86" s="223"/>
      <c r="O86" s="223"/>
      <c r="P86" s="223"/>
      <c r="Q86" s="223"/>
      <c r="R86" s="39"/>
      <c r="S86" s="39"/>
      <c r="T86" s="1"/>
      <c r="U86" s="1"/>
      <c r="V86" s="1"/>
      <c r="W86" s="1"/>
      <c r="X86" s="1"/>
    </row>
    <row r="87" spans="1:24" ht="23.25" customHeight="1">
      <c r="A87" s="39"/>
      <c r="B87" s="225" t="s">
        <v>6</v>
      </c>
      <c r="C87" s="337"/>
      <c r="D87" s="39"/>
      <c r="E87" s="42"/>
      <c r="F87" s="39"/>
      <c r="G87" s="39"/>
      <c r="H87" s="39"/>
      <c r="I87" s="43"/>
      <c r="J87" s="39"/>
      <c r="K87" s="39"/>
      <c r="L87" s="223"/>
      <c r="M87" s="223"/>
      <c r="N87" s="223"/>
      <c r="O87" s="223"/>
      <c r="P87" s="223"/>
      <c r="Q87" s="223"/>
      <c r="R87" s="39"/>
      <c r="S87" s="39"/>
      <c r="T87" s="1"/>
      <c r="U87" s="1"/>
      <c r="V87" s="1"/>
      <c r="W87" s="1"/>
      <c r="X87" s="1"/>
    </row>
    <row r="88" spans="1:24" ht="24" customHeight="1">
      <c r="A88" s="39"/>
      <c r="B88" s="127" t="s">
        <v>72</v>
      </c>
      <c r="C88" s="337"/>
      <c r="D88" s="39"/>
      <c r="E88" s="42"/>
      <c r="F88" s="39"/>
      <c r="G88" s="39"/>
      <c r="H88" s="39"/>
      <c r="I88" s="43"/>
      <c r="J88" s="39"/>
      <c r="K88" s="39"/>
      <c r="L88" s="223"/>
      <c r="M88" s="223"/>
      <c r="N88" s="223"/>
      <c r="O88" s="223"/>
      <c r="P88" s="223"/>
      <c r="Q88" s="223"/>
      <c r="R88" s="39"/>
      <c r="S88" s="39"/>
      <c r="T88" s="1"/>
      <c r="U88" s="1"/>
      <c r="V88" s="1"/>
      <c r="W88" s="1"/>
      <c r="X88" s="1"/>
    </row>
    <row r="89" spans="1:24" ht="12.75">
      <c r="A89" s="60"/>
      <c r="B89" s="79"/>
      <c r="C89" s="80"/>
      <c r="D89" s="60"/>
      <c r="E89" s="42"/>
      <c r="F89" s="39"/>
      <c r="G89" s="39"/>
      <c r="H89" s="39"/>
      <c r="I89" s="43"/>
      <c r="J89" s="39"/>
      <c r="K89" s="39"/>
      <c r="L89" s="39"/>
      <c r="M89" s="219"/>
      <c r="N89" s="39"/>
      <c r="O89" s="39"/>
      <c r="P89" s="39"/>
      <c r="Q89" s="39"/>
      <c r="R89" s="39"/>
      <c r="S89" s="39"/>
      <c r="T89" s="1"/>
      <c r="U89" s="1"/>
      <c r="V89" s="1"/>
      <c r="W89" s="1"/>
      <c r="X89" s="1"/>
    </row>
    <row r="90" spans="1:24" ht="12.75">
      <c r="A90" s="39"/>
      <c r="B90" s="40"/>
      <c r="C90" s="41"/>
      <c r="D90" s="39"/>
      <c r="E90" s="42"/>
      <c r="F90" s="39"/>
      <c r="G90" s="39"/>
      <c r="H90" s="39"/>
      <c r="I90" s="43"/>
      <c r="J90" s="39"/>
      <c r="K90" s="39"/>
      <c r="L90" s="39"/>
      <c r="M90" s="219"/>
      <c r="N90" s="39"/>
      <c r="O90" s="39"/>
      <c r="P90" s="39"/>
      <c r="Q90" s="39"/>
      <c r="R90" s="39"/>
      <c r="S90" s="39"/>
      <c r="T90" s="1"/>
      <c r="U90" s="1"/>
      <c r="V90" s="1"/>
      <c r="W90" s="1"/>
      <c r="X90" s="1"/>
    </row>
  </sheetData>
  <sheetProtection password="E435" sheet="1" objects="1" scenarios="1" formatCells="0" formatColumns="0" formatRows="0" insertRows="0" sort="0" autoFilter="0"/>
  <mergeCells count="3">
    <mergeCell ref="C86:C88"/>
    <mergeCell ref="A2:J2"/>
    <mergeCell ref="L2:Q2"/>
  </mergeCells>
  <printOptions/>
  <pageMargins left="0.17" right="0.17" top="0.25" bottom="0.2" header="0.2362204724409449" footer="0.1968503937007874"/>
  <pageSetup fitToHeight="2" fitToWidth="2"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AL69"/>
  <sheetViews>
    <sheetView view="pageBreakPreview" zoomScale="115" zoomScaleSheetLayoutView="115" zoomScalePageLayoutView="0" workbookViewId="0" topLeftCell="A1">
      <selection activeCell="J12" sqref="J12"/>
    </sheetView>
  </sheetViews>
  <sheetFormatPr defaultColWidth="11.421875" defaultRowHeight="12.75"/>
  <cols>
    <col min="1" max="1" width="5.00390625" style="0" customWidth="1"/>
    <col min="2" max="2" width="21.28125" style="0" customWidth="1"/>
    <col min="3" max="3" width="21.140625" style="0" customWidth="1"/>
    <col min="4" max="4" width="21.7109375" style="0" customWidth="1"/>
    <col min="5" max="5" width="9.8515625" style="0" customWidth="1"/>
    <col min="6" max="6" width="16.421875" style="0" customWidth="1"/>
    <col min="7" max="7" width="19.421875" style="0" customWidth="1"/>
    <col min="8" max="8" width="18.7109375" style="0" customWidth="1"/>
    <col min="9" max="9" width="4.57421875" style="0" customWidth="1"/>
  </cols>
  <sheetData>
    <row r="1" spans="1:38" ht="15.75" thickBot="1">
      <c r="A1" s="302"/>
      <c r="B1" s="302"/>
      <c r="C1" s="302"/>
      <c r="D1" s="302"/>
      <c r="E1" s="302"/>
      <c r="F1" s="302"/>
      <c r="G1" s="302"/>
      <c r="H1" s="302"/>
      <c r="I1" s="302"/>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ht="8.25" customHeight="1">
      <c r="A2" s="302"/>
      <c r="B2" s="340" t="s">
        <v>81</v>
      </c>
      <c r="C2" s="341"/>
      <c r="D2" s="341"/>
      <c r="E2" s="341"/>
      <c r="F2" s="341"/>
      <c r="G2" s="341"/>
      <c r="H2" s="342"/>
      <c r="I2" s="302"/>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8.25" customHeight="1">
      <c r="A3" s="302"/>
      <c r="B3" s="343"/>
      <c r="C3" s="344"/>
      <c r="D3" s="344"/>
      <c r="E3" s="344"/>
      <c r="F3" s="344"/>
      <c r="G3" s="344"/>
      <c r="H3" s="345"/>
      <c r="I3" s="302"/>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8.25" customHeight="1" thickBot="1">
      <c r="A4" s="302"/>
      <c r="B4" s="343"/>
      <c r="C4" s="344"/>
      <c r="D4" s="344"/>
      <c r="E4" s="344"/>
      <c r="F4" s="344"/>
      <c r="G4" s="344"/>
      <c r="H4" s="345"/>
      <c r="I4" s="302"/>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26.25" customHeight="1" thickBot="1">
      <c r="A5" s="302"/>
      <c r="B5" s="132" t="s">
        <v>56</v>
      </c>
      <c r="C5" s="141" t="s">
        <v>52</v>
      </c>
      <c r="D5" s="133" t="s">
        <v>80</v>
      </c>
      <c r="E5" s="134" t="s">
        <v>53</v>
      </c>
      <c r="F5" s="360" t="s">
        <v>48</v>
      </c>
      <c r="G5" s="361"/>
      <c r="H5" s="362"/>
      <c r="I5" s="302"/>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34.5" customHeight="1">
      <c r="A6" s="302"/>
      <c r="B6" s="222" t="s">
        <v>74</v>
      </c>
      <c r="C6" s="254">
        <f>SUM(Stromcheck!G4:G23)</f>
        <v>0</v>
      </c>
      <c r="D6" s="262">
        <f>C6*Stromcheck!$C$86</f>
        <v>0</v>
      </c>
      <c r="E6" s="262" t="e">
        <f>C6/C13*100</f>
        <v>#DIV/0!</v>
      </c>
      <c r="F6" s="357" t="s">
        <v>89</v>
      </c>
      <c r="G6" s="358"/>
      <c r="H6" s="359"/>
      <c r="I6" s="302"/>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33" customHeight="1">
      <c r="A7" s="302"/>
      <c r="B7" s="135" t="s">
        <v>57</v>
      </c>
      <c r="C7" s="255">
        <f>SUM(Stromcheck!G24+Stromcheck!G25+Stromcheck!G78+Stromcheck!G79)</f>
        <v>0</v>
      </c>
      <c r="D7" s="263">
        <f>C7*Stromcheck!$C$86</f>
        <v>0</v>
      </c>
      <c r="E7" s="263" t="e">
        <f>C7/C13*100</f>
        <v>#DIV/0!</v>
      </c>
      <c r="F7" s="350" t="s">
        <v>88</v>
      </c>
      <c r="G7" s="351"/>
      <c r="H7" s="352"/>
      <c r="I7" s="302"/>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23.25" customHeight="1">
      <c r="A8" s="302"/>
      <c r="B8" s="136" t="s">
        <v>54</v>
      </c>
      <c r="C8" s="256">
        <f>SUM(Stromcheck!G26)</f>
        <v>0</v>
      </c>
      <c r="D8" s="264">
        <f>C8*Stromcheck!$C$86</f>
        <v>0</v>
      </c>
      <c r="E8" s="264" t="e">
        <f>C8/C13*100</f>
        <v>#DIV/0!</v>
      </c>
      <c r="F8" s="380" t="s">
        <v>76</v>
      </c>
      <c r="G8" s="381"/>
      <c r="H8" s="382"/>
      <c r="I8" s="30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35.25" customHeight="1">
      <c r="A9" s="302"/>
      <c r="B9" s="220" t="s">
        <v>23</v>
      </c>
      <c r="C9" s="257">
        <f>SUM(Stromcheck!G27:G46)</f>
        <v>0</v>
      </c>
      <c r="D9" s="265">
        <f>C9*Stromcheck!$C$86</f>
        <v>0</v>
      </c>
      <c r="E9" s="265" t="e">
        <f>C9/C13*100</f>
        <v>#DIV/0!</v>
      </c>
      <c r="F9" s="383" t="s">
        <v>9</v>
      </c>
      <c r="G9" s="384"/>
      <c r="H9" s="385"/>
      <c r="I9" s="302"/>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21.75" customHeight="1">
      <c r="A10" s="302"/>
      <c r="B10" s="221" t="s">
        <v>24</v>
      </c>
      <c r="C10" s="258">
        <f>SUM(Stromcheck!G47:G71)</f>
        <v>0</v>
      </c>
      <c r="D10" s="266">
        <f>C10*Stromcheck!$C$86</f>
        <v>0</v>
      </c>
      <c r="E10" s="266" t="e">
        <f>C10/C13*100</f>
        <v>#DIV/0!</v>
      </c>
      <c r="F10" s="386" t="s">
        <v>87</v>
      </c>
      <c r="G10" s="387"/>
      <c r="H10" s="388"/>
      <c r="I10" s="302"/>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55.5" customHeight="1">
      <c r="A11" s="302"/>
      <c r="B11" s="137" t="s">
        <v>27</v>
      </c>
      <c r="C11" s="259">
        <f>SUM(Stromcheck!G80:G81)</f>
        <v>0</v>
      </c>
      <c r="D11" s="267">
        <f>C11*Stromcheck!$C$86</f>
        <v>0</v>
      </c>
      <c r="E11" s="267" t="e">
        <f>C11/C13*100</f>
        <v>#DIV/0!</v>
      </c>
      <c r="F11" s="389" t="s">
        <v>86</v>
      </c>
      <c r="G11" s="390"/>
      <c r="H11" s="391"/>
      <c r="I11" s="30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49.5" customHeight="1" thickBot="1">
      <c r="A12" s="302"/>
      <c r="B12" s="138" t="s">
        <v>51</v>
      </c>
      <c r="C12" s="260">
        <f>SUM(Stromcheck!G74:G77)</f>
        <v>0</v>
      </c>
      <c r="D12" s="268">
        <f>C12*Stromcheck!$C$86</f>
        <v>0</v>
      </c>
      <c r="E12" s="268" t="e">
        <f>C12/C13*100</f>
        <v>#DIV/0!</v>
      </c>
      <c r="F12" s="370" t="s">
        <v>90</v>
      </c>
      <c r="G12" s="371"/>
      <c r="H12" s="372"/>
      <c r="I12" s="302"/>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6.5" customHeight="1" thickBot="1">
      <c r="A13" s="302"/>
      <c r="B13" s="145" t="s">
        <v>62</v>
      </c>
      <c r="C13" s="261">
        <f>SUM(C5:C12)</f>
        <v>0</v>
      </c>
      <c r="D13" s="269">
        <f>SUM(D6:D12)</f>
        <v>0</v>
      </c>
      <c r="E13" s="270" t="e">
        <f>SUM(E6:E12)</f>
        <v>#DIV/0!</v>
      </c>
      <c r="F13" s="142"/>
      <c r="G13" s="143"/>
      <c r="H13" s="144"/>
      <c r="I13" s="302"/>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7.25" customHeight="1" thickBot="1">
      <c r="A14" s="302"/>
      <c r="B14" s="302"/>
      <c r="C14" s="302"/>
      <c r="D14" s="302"/>
      <c r="E14" s="302"/>
      <c r="F14" s="302"/>
      <c r="G14" s="302"/>
      <c r="H14" s="302"/>
      <c r="I14" s="302"/>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8.25" customHeight="1">
      <c r="A15" s="302"/>
      <c r="B15" s="374" t="s">
        <v>61</v>
      </c>
      <c r="C15" s="375"/>
      <c r="D15" s="375"/>
      <c r="E15" s="375"/>
      <c r="F15" s="375"/>
      <c r="G15" s="375"/>
      <c r="H15" s="376"/>
      <c r="I15" s="302"/>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8.25" customHeight="1">
      <c r="A16" s="302"/>
      <c r="B16" s="377"/>
      <c r="C16" s="378"/>
      <c r="D16" s="378"/>
      <c r="E16" s="378"/>
      <c r="F16" s="378"/>
      <c r="G16" s="378"/>
      <c r="H16" s="379"/>
      <c r="I16" s="302"/>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8.25" customHeight="1" thickBot="1">
      <c r="A17" s="302"/>
      <c r="B17" s="377"/>
      <c r="C17" s="378"/>
      <c r="D17" s="378"/>
      <c r="E17" s="378"/>
      <c r="F17" s="378"/>
      <c r="G17" s="378"/>
      <c r="H17" s="379"/>
      <c r="I17" s="302"/>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64.5" customHeight="1" thickBot="1">
      <c r="A18" s="302"/>
      <c r="B18" s="139" t="s">
        <v>56</v>
      </c>
      <c r="C18" s="226" t="s">
        <v>12</v>
      </c>
      <c r="D18" s="226" t="s">
        <v>63</v>
      </c>
      <c r="E18" s="360" t="s">
        <v>64</v>
      </c>
      <c r="F18" s="362"/>
      <c r="G18" s="353" t="s">
        <v>79</v>
      </c>
      <c r="H18" s="354"/>
      <c r="I18" s="302"/>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5">
      <c r="A19" s="302"/>
      <c r="B19" s="222" t="s">
        <v>25</v>
      </c>
      <c r="C19" s="239">
        <f>SUM(Stromcheck!N4:N23)</f>
        <v>0</v>
      </c>
      <c r="D19" s="247">
        <f>C6-C19</f>
        <v>0</v>
      </c>
      <c r="E19" s="368">
        <f>D19*Stromcheck!$C$86</f>
        <v>0</v>
      </c>
      <c r="F19" s="373"/>
      <c r="G19" s="368" t="e">
        <f>D19/C6*100</f>
        <v>#DIV/0!</v>
      </c>
      <c r="H19" s="369"/>
      <c r="I19" s="302"/>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5">
      <c r="A20" s="302"/>
      <c r="B20" s="135" t="s">
        <v>57</v>
      </c>
      <c r="C20" s="240">
        <f>SUM(Stromcheck!N24+Stromcheck!N25+Stromcheck!N78+Stromcheck!N79)</f>
        <v>0</v>
      </c>
      <c r="D20" s="248">
        <f aca="true" t="shared" si="0" ref="D20:D25">C7-C20</f>
        <v>0</v>
      </c>
      <c r="E20" s="355">
        <f>D20*Stromcheck!$C$86</f>
        <v>0</v>
      </c>
      <c r="F20" s="356"/>
      <c r="G20" s="355" t="e">
        <f aca="true" t="shared" si="1" ref="G20:G25">D20/C7*100</f>
        <v>#DIV/0!</v>
      </c>
      <c r="H20" s="347"/>
      <c r="I20" s="30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5">
      <c r="A21" s="302"/>
      <c r="B21" s="136" t="s">
        <v>54</v>
      </c>
      <c r="C21" s="241">
        <f>SUM(Stromcheck!N26)</f>
        <v>0</v>
      </c>
      <c r="D21" s="249">
        <f t="shared" si="0"/>
        <v>0</v>
      </c>
      <c r="E21" s="346">
        <f>D21*Stromcheck!$C$86</f>
        <v>0</v>
      </c>
      <c r="F21" s="394"/>
      <c r="G21" s="346" t="e">
        <f t="shared" si="1"/>
        <v>#DIV/0!</v>
      </c>
      <c r="H21" s="347"/>
      <c r="I21" s="30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5">
      <c r="A22" s="302"/>
      <c r="B22" s="220" t="s">
        <v>23</v>
      </c>
      <c r="C22" s="242">
        <f>SUM(Stromcheck!N27:N46)</f>
        <v>0</v>
      </c>
      <c r="D22" s="250">
        <f t="shared" si="0"/>
        <v>0</v>
      </c>
      <c r="E22" s="348">
        <f>D22*Stromcheck!$C$86</f>
        <v>0</v>
      </c>
      <c r="F22" s="395"/>
      <c r="G22" s="348" t="e">
        <f t="shared" si="1"/>
        <v>#DIV/0!</v>
      </c>
      <c r="H22" s="347"/>
      <c r="I22" s="30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5">
      <c r="A23" s="302"/>
      <c r="B23" s="221" t="s">
        <v>24</v>
      </c>
      <c r="C23" s="243">
        <f>SUM(Stromcheck!N47:N71)</f>
        <v>0</v>
      </c>
      <c r="D23" s="251">
        <f t="shared" si="0"/>
        <v>0</v>
      </c>
      <c r="E23" s="349">
        <f>D23*Stromcheck!$C$86</f>
        <v>0</v>
      </c>
      <c r="F23" s="396"/>
      <c r="G23" s="349" t="e">
        <f t="shared" si="1"/>
        <v>#DIV/0!</v>
      </c>
      <c r="H23" s="347"/>
      <c r="I23" s="30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5">
      <c r="A24" s="302"/>
      <c r="B24" s="137" t="s">
        <v>27</v>
      </c>
      <c r="C24" s="244">
        <f>SUM(Stromcheck!N80:N81)</f>
        <v>0</v>
      </c>
      <c r="D24" s="252">
        <f t="shared" si="0"/>
        <v>0</v>
      </c>
      <c r="E24" s="367">
        <f>D24*Stromcheck!$C$86</f>
        <v>0</v>
      </c>
      <c r="F24" s="397"/>
      <c r="G24" s="367" t="e">
        <f t="shared" si="1"/>
        <v>#DIV/0!</v>
      </c>
      <c r="H24" s="347"/>
      <c r="I24" s="30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5.75" thickBot="1">
      <c r="A25" s="302"/>
      <c r="B25" s="138" t="s">
        <v>51</v>
      </c>
      <c r="C25" s="245">
        <f>SUM(Stromcheck!N74:N77)</f>
        <v>0</v>
      </c>
      <c r="D25" s="253">
        <f t="shared" si="0"/>
        <v>0</v>
      </c>
      <c r="E25" s="363">
        <f>D25*Stromcheck!$C$86</f>
        <v>0</v>
      </c>
      <c r="F25" s="392"/>
      <c r="G25" s="363" t="e">
        <f t="shared" si="1"/>
        <v>#DIV/0!</v>
      </c>
      <c r="H25" s="364"/>
      <c r="I25" s="30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5.75" thickBot="1">
      <c r="A26" s="302"/>
      <c r="B26" s="140" t="s">
        <v>62</v>
      </c>
      <c r="C26" s="246">
        <f>SUM(C19:C25)</f>
        <v>0</v>
      </c>
      <c r="D26" s="246">
        <f>SUM(D19:D25)</f>
        <v>0</v>
      </c>
      <c r="E26" s="365">
        <f>SUM(E19:F25)</f>
        <v>0</v>
      </c>
      <c r="F26" s="393"/>
      <c r="G26" s="365" t="e">
        <f>D26/C13*100</f>
        <v>#DIV/0!</v>
      </c>
      <c r="H26" s="366"/>
      <c r="I26" s="30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5">
      <c r="A27" s="302"/>
      <c r="B27" s="302"/>
      <c r="C27" s="302"/>
      <c r="D27" s="302"/>
      <c r="E27" s="302"/>
      <c r="F27" s="302"/>
      <c r="G27" s="302"/>
      <c r="H27" s="302"/>
      <c r="I27" s="30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ustomHeight="1">
      <c r="A28" s="149"/>
      <c r="B28" s="149"/>
      <c r="C28" s="149"/>
      <c r="D28" s="149"/>
      <c r="E28" s="149"/>
      <c r="F28" s="149"/>
      <c r="G28" s="149"/>
      <c r="H28" s="149"/>
      <c r="I28" s="14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1:38" ht="12.75">
      <c r="A29" s="149"/>
      <c r="B29" s="149"/>
      <c r="C29" s="149"/>
      <c r="D29" s="149"/>
      <c r="E29" s="149"/>
      <c r="F29" s="149"/>
      <c r="G29" s="149"/>
      <c r="H29" s="149"/>
      <c r="I29" s="149"/>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row>
    <row r="30" spans="1:38" ht="12.75">
      <c r="A30" s="149"/>
      <c r="B30" s="149"/>
      <c r="C30" s="149"/>
      <c r="D30" s="149"/>
      <c r="E30" s="149"/>
      <c r="F30" s="149"/>
      <c r="G30" s="149"/>
      <c r="H30" s="149"/>
      <c r="I30" s="14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8" ht="12.75">
      <c r="A31" s="149"/>
      <c r="B31" s="149"/>
      <c r="C31" s="149"/>
      <c r="D31" s="149"/>
      <c r="E31" s="149"/>
      <c r="F31" s="149"/>
      <c r="G31" s="149"/>
      <c r="H31" s="149"/>
      <c r="I31" s="149"/>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row>
    <row r="32" spans="1:38" ht="12.75">
      <c r="A32" s="149"/>
      <c r="B32" s="149"/>
      <c r="C32" s="149"/>
      <c r="D32" s="149"/>
      <c r="E32" s="149"/>
      <c r="F32" s="149"/>
      <c r="G32" s="149"/>
      <c r="H32" s="149"/>
      <c r="I32" s="149"/>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ht="12.75">
      <c r="A33" s="149"/>
      <c r="B33" s="149"/>
      <c r="C33" s="149"/>
      <c r="D33" s="149"/>
      <c r="E33" s="149"/>
      <c r="F33" s="149"/>
      <c r="G33" s="149"/>
      <c r="H33" s="149"/>
      <c r="I33" s="149"/>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2.75">
      <c r="A34" s="149"/>
      <c r="B34" s="149"/>
      <c r="C34" s="149"/>
      <c r="D34" s="149"/>
      <c r="E34" s="149"/>
      <c r="F34" s="149"/>
      <c r="G34" s="149"/>
      <c r="H34" s="149"/>
      <c r="I34" s="149"/>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row>
    <row r="35" spans="1:38" ht="12.75">
      <c r="A35" s="149"/>
      <c r="B35" s="149"/>
      <c r="C35" s="149"/>
      <c r="D35" s="149"/>
      <c r="E35" s="149"/>
      <c r="F35" s="149"/>
      <c r="G35" s="149"/>
      <c r="H35" s="149"/>
      <c r="I35" s="149"/>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12.75">
      <c r="A36" s="149"/>
      <c r="B36" s="149"/>
      <c r="C36" s="149"/>
      <c r="D36" s="149"/>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row>
    <row r="37" spans="1:38" ht="12.75">
      <c r="A37" s="149"/>
      <c r="B37" s="149"/>
      <c r="C37" s="149"/>
      <c r="D37" s="149"/>
      <c r="E37" s="149"/>
      <c r="F37" s="149"/>
      <c r="G37" s="149"/>
      <c r="H37" s="149"/>
      <c r="I37" s="149"/>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row>
    <row r="38" spans="1:38" ht="12.75">
      <c r="A38" s="149"/>
      <c r="B38" s="149"/>
      <c r="C38" s="149"/>
      <c r="D38" s="149"/>
      <c r="E38" s="149"/>
      <c r="F38" s="149"/>
      <c r="G38" s="149"/>
      <c r="H38" s="149"/>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row>
    <row r="39" spans="1:38" ht="12.75">
      <c r="A39" s="149"/>
      <c r="B39" s="149"/>
      <c r="C39" s="149"/>
      <c r="D39" s="149"/>
      <c r="E39" s="149"/>
      <c r="F39" s="149"/>
      <c r="G39" s="149"/>
      <c r="H39" s="149"/>
      <c r="I39" s="14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row>
    <row r="40" spans="1:38" ht="12.75">
      <c r="A40" s="149"/>
      <c r="B40" s="149"/>
      <c r="C40" s="149"/>
      <c r="D40" s="149"/>
      <c r="E40" s="149"/>
      <c r="F40" s="149"/>
      <c r="G40" s="149"/>
      <c r="H40" s="149"/>
      <c r="I40" s="149"/>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2.75">
      <c r="A41" s="149"/>
      <c r="B41" s="149"/>
      <c r="C41" s="149"/>
      <c r="D41" s="149"/>
      <c r="E41" s="149"/>
      <c r="F41" s="149"/>
      <c r="G41" s="149"/>
      <c r="H41" s="149"/>
      <c r="I41" s="149"/>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2.75">
      <c r="A42" s="149"/>
      <c r="B42" s="149"/>
      <c r="C42" s="149"/>
      <c r="D42" s="149"/>
      <c r="E42" s="149"/>
      <c r="F42" s="149"/>
      <c r="G42" s="149"/>
      <c r="H42" s="149"/>
      <c r="I42" s="149"/>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38" ht="12.75">
      <c r="A43" s="149"/>
      <c r="B43" s="149"/>
      <c r="C43" s="149"/>
      <c r="D43" s="149"/>
      <c r="E43" s="149"/>
      <c r="F43" s="149"/>
      <c r="G43" s="149"/>
      <c r="H43" s="149"/>
      <c r="I43" s="149"/>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row>
    <row r="44" spans="1:38" ht="12.75">
      <c r="A44" s="149"/>
      <c r="B44" s="149"/>
      <c r="C44" s="149"/>
      <c r="D44" s="149"/>
      <c r="E44" s="149"/>
      <c r="F44" s="149"/>
      <c r="G44" s="149"/>
      <c r="H44" s="149"/>
      <c r="I44" s="149"/>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row>
    <row r="45" spans="1:38" ht="12.75">
      <c r="A45" s="149"/>
      <c r="B45" s="149"/>
      <c r="C45" s="149"/>
      <c r="D45" s="149"/>
      <c r="E45" s="149"/>
      <c r="F45" s="149"/>
      <c r="G45" s="149"/>
      <c r="H45" s="149"/>
      <c r="I45" s="149"/>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1:38" ht="12.75">
      <c r="A46" s="149"/>
      <c r="B46" s="149"/>
      <c r="C46" s="149"/>
      <c r="D46" s="149"/>
      <c r="E46" s="149"/>
      <c r="F46" s="149"/>
      <c r="G46" s="149"/>
      <c r="H46" s="149"/>
      <c r="I46" s="14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ht="12.75">
      <c r="A47" s="149"/>
      <c r="B47" s="149"/>
      <c r="C47" s="149"/>
      <c r="D47" s="149"/>
      <c r="E47" s="149"/>
      <c r="F47" s="149"/>
      <c r="G47" s="149"/>
      <c r="H47" s="149"/>
      <c r="I47" s="149"/>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ht="12.75">
      <c r="A48" s="149"/>
      <c r="B48" s="149"/>
      <c r="C48" s="149"/>
      <c r="D48" s="149"/>
      <c r="E48" s="149"/>
      <c r="F48" s="149"/>
      <c r="G48" s="149"/>
      <c r="H48" s="149"/>
      <c r="I48" s="149"/>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1:38" ht="12.75">
      <c r="A49" s="149"/>
      <c r="B49" s="149"/>
      <c r="C49" s="149"/>
      <c r="D49" s="149"/>
      <c r="E49" s="149"/>
      <c r="F49" s="149"/>
      <c r="G49" s="149"/>
      <c r="H49" s="149"/>
      <c r="I49" s="14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row>
    <row r="50" spans="1:38" ht="12.75">
      <c r="A50" s="149"/>
      <c r="B50" s="149"/>
      <c r="C50" s="149"/>
      <c r="D50" s="149"/>
      <c r="E50" s="149"/>
      <c r="F50" s="149"/>
      <c r="G50" s="149"/>
      <c r="H50" s="149"/>
      <c r="I50" s="149"/>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row>
    <row r="51" spans="1:38" ht="12.75">
      <c r="A51" s="149"/>
      <c r="B51" s="149"/>
      <c r="C51" s="149"/>
      <c r="D51" s="149"/>
      <c r="E51" s="149"/>
      <c r="F51" s="149"/>
      <c r="G51" s="149"/>
      <c r="H51" s="149"/>
      <c r="I51" s="149"/>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1:38" ht="12.75">
      <c r="A52" s="149"/>
      <c r="B52" s="149"/>
      <c r="C52" s="149"/>
      <c r="D52" s="149"/>
      <c r="E52" s="149"/>
      <c r="F52" s="149"/>
      <c r="G52" s="149"/>
      <c r="H52" s="149"/>
      <c r="I52" s="149"/>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1:38" ht="12.75">
      <c r="A53" s="149"/>
      <c r="B53" s="149"/>
      <c r="C53" s="149"/>
      <c r="D53" s="149"/>
      <c r="E53" s="149"/>
      <c r="F53" s="149"/>
      <c r="G53" s="149"/>
      <c r="H53" s="149"/>
      <c r="I53" s="149"/>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row>
    <row r="54" spans="1:38" ht="12.75">
      <c r="A54" s="149"/>
      <c r="B54" s="149"/>
      <c r="C54" s="149"/>
      <c r="D54" s="149"/>
      <c r="E54" s="149"/>
      <c r="F54" s="149"/>
      <c r="G54" s="149"/>
      <c r="H54" s="149"/>
      <c r="I54" s="149"/>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2.75">
      <c r="A55" s="149"/>
      <c r="B55" s="149"/>
      <c r="C55" s="149"/>
      <c r="D55" s="149"/>
      <c r="E55" s="149"/>
      <c r="F55" s="149"/>
      <c r="G55" s="149"/>
      <c r="H55" s="149"/>
      <c r="I55" s="14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2.75">
      <c r="A56" s="149"/>
      <c r="B56" s="149"/>
      <c r="C56" s="149"/>
      <c r="D56" s="149"/>
      <c r="E56" s="149"/>
      <c r="F56" s="149"/>
      <c r="G56" s="149"/>
      <c r="H56" s="149"/>
      <c r="I56" s="149"/>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ht="12.75">
      <c r="A57" s="149"/>
      <c r="B57" s="149"/>
      <c r="C57" s="149"/>
      <c r="D57" s="149"/>
      <c r="E57" s="149"/>
      <c r="F57" s="149"/>
      <c r="G57" s="149"/>
      <c r="H57" s="149"/>
      <c r="I57" s="149"/>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ht="12.75">
      <c r="A58" s="149"/>
      <c r="B58" s="149"/>
      <c r="C58" s="149"/>
      <c r="D58" s="149"/>
      <c r="E58" s="149"/>
      <c r="F58" s="149"/>
      <c r="G58" s="149"/>
      <c r="H58" s="149"/>
      <c r="I58" s="149"/>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ht="12.75">
      <c r="A59" s="149"/>
      <c r="B59" s="149"/>
      <c r="C59" s="149"/>
      <c r="D59" s="149"/>
      <c r="E59" s="149"/>
      <c r="F59" s="149"/>
      <c r="G59" s="149"/>
      <c r="H59" s="149"/>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ht="12.75">
      <c r="A60" s="149"/>
      <c r="B60" s="149"/>
      <c r="C60" s="149"/>
      <c r="D60" s="149"/>
      <c r="E60" s="149"/>
      <c r="F60" s="149"/>
      <c r="G60" s="149"/>
      <c r="H60" s="149"/>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ht="12.75">
      <c r="A61" s="149"/>
      <c r="B61" s="149"/>
      <c r="C61" s="149"/>
      <c r="D61" s="149"/>
      <c r="E61" s="149"/>
      <c r="F61" s="149"/>
      <c r="G61" s="149"/>
      <c r="H61" s="149"/>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ht="12.75">
      <c r="A62" s="149"/>
      <c r="B62" s="149"/>
      <c r="C62" s="149"/>
      <c r="D62" s="149"/>
      <c r="E62" s="149"/>
      <c r="F62" s="149"/>
      <c r="G62" s="149"/>
      <c r="H62" s="149"/>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ht="12.75">
      <c r="A63" s="149"/>
      <c r="B63" s="149"/>
      <c r="C63" s="149"/>
      <c r="D63" s="149"/>
      <c r="E63" s="149"/>
      <c r="F63" s="149"/>
      <c r="G63" s="149"/>
      <c r="H63" s="149"/>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ht="12.75">
      <c r="A64" s="149"/>
      <c r="B64" s="149"/>
      <c r="C64" s="149"/>
      <c r="D64" s="149"/>
      <c r="E64" s="149"/>
      <c r="F64" s="149"/>
      <c r="G64" s="149"/>
      <c r="H64" s="149"/>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ht="12.75">
      <c r="A65" s="149"/>
      <c r="B65" s="149"/>
      <c r="C65" s="149"/>
      <c r="D65" s="149"/>
      <c r="E65" s="149"/>
      <c r="F65" s="149"/>
      <c r="G65" s="149"/>
      <c r="H65" s="149"/>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ht="12.75">
      <c r="A66" s="149"/>
      <c r="B66" s="149"/>
      <c r="C66" s="149"/>
      <c r="D66" s="149"/>
      <c r="E66" s="149"/>
      <c r="F66" s="149"/>
      <c r="G66" s="149"/>
      <c r="H66" s="149"/>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ht="12.75">
      <c r="A67" s="149"/>
      <c r="B67" s="149"/>
      <c r="C67" s="149"/>
      <c r="D67" s="149"/>
      <c r="E67" s="149"/>
      <c r="F67" s="149"/>
      <c r="G67" s="149"/>
      <c r="H67" s="149"/>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ht="12.75">
      <c r="A68" s="149"/>
      <c r="B68" s="149"/>
      <c r="C68" s="149"/>
      <c r="D68" s="149"/>
      <c r="E68" s="149"/>
      <c r="F68" s="149"/>
      <c r="G68" s="149"/>
      <c r="H68" s="149"/>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ht="12.75">
      <c r="A69" s="149"/>
      <c r="B69" s="149"/>
      <c r="C69" s="149"/>
      <c r="D69" s="149"/>
      <c r="E69" s="149"/>
      <c r="F69" s="149"/>
      <c r="G69" s="149"/>
      <c r="H69" s="149"/>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sheetData>
  <sheetProtection password="E435" sheet="1" formatCells="0" formatColumns="0" formatRows="0"/>
  <mergeCells count="28">
    <mergeCell ref="F8:H8"/>
    <mergeCell ref="F9:H9"/>
    <mergeCell ref="F10:H10"/>
    <mergeCell ref="F11:H11"/>
    <mergeCell ref="E25:F25"/>
    <mergeCell ref="E26:F26"/>
    <mergeCell ref="E21:F21"/>
    <mergeCell ref="E22:F22"/>
    <mergeCell ref="E23:F23"/>
    <mergeCell ref="E24:F24"/>
    <mergeCell ref="G25:H25"/>
    <mergeCell ref="G26:H26"/>
    <mergeCell ref="G24:H24"/>
    <mergeCell ref="G19:H19"/>
    <mergeCell ref="F12:H12"/>
    <mergeCell ref="E19:F19"/>
    <mergeCell ref="B15:H17"/>
    <mergeCell ref="E18:F18"/>
    <mergeCell ref="B2:H4"/>
    <mergeCell ref="G21:H21"/>
    <mergeCell ref="G22:H22"/>
    <mergeCell ref="G23:H23"/>
    <mergeCell ref="F7:H7"/>
    <mergeCell ref="G18:H18"/>
    <mergeCell ref="G20:H20"/>
    <mergeCell ref="E20:F20"/>
    <mergeCell ref="F6:H6"/>
    <mergeCell ref="F5:H5"/>
  </mergeCells>
  <printOptions/>
  <pageMargins left="0.36" right="0.45" top="0.63" bottom="0.48" header="0.53" footer="0.52"/>
  <pageSetup horizontalDpi="600" verticalDpi="600" orientation="landscape" paperSize="9" scale="91" r:id="rId2"/>
  <rowBreaks count="1" manualBreakCount="1">
    <brk id="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Leitschuh</dc:creator>
  <cp:keywords/>
  <dc:description/>
  <cp:lastModifiedBy>Asam Andreas</cp:lastModifiedBy>
  <cp:lastPrinted>2013-03-05T15:57:07Z</cp:lastPrinted>
  <dcterms:created xsi:type="dcterms:W3CDTF">2009-11-08T10:23:58Z</dcterms:created>
  <dcterms:modified xsi:type="dcterms:W3CDTF">2014-08-26T14:01:52Z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